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3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beyte\Desktop\"/>
    </mc:Choice>
  </mc:AlternateContent>
  <xr:revisionPtr revIDLastSave="0" documentId="13_ncr:1_{DF743C18-FE12-4900-8C64-CEA2DCEF753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İĞER TÜM BÖLÜMLER" sheetId="3" r:id="rId1"/>
    <sheet name="ALMANCA" sheetId="2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3" l="1"/>
  <c r="O3" i="3" s="1"/>
  <c r="J4" i="3"/>
  <c r="O4" i="3" s="1"/>
  <c r="J5" i="3"/>
  <c r="O5" i="3" s="1"/>
  <c r="J6" i="3"/>
  <c r="O6" i="3" s="1"/>
  <c r="J7" i="3"/>
  <c r="O7" i="3" s="1"/>
  <c r="J8" i="3"/>
  <c r="O8" i="3" s="1"/>
  <c r="J9" i="3"/>
  <c r="O9" i="3" s="1"/>
  <c r="J10" i="3"/>
  <c r="O10" i="3" s="1"/>
  <c r="J11" i="3"/>
  <c r="O11" i="3" s="1"/>
  <c r="J12" i="3"/>
  <c r="O12" i="3" s="1"/>
  <c r="J13" i="3"/>
  <c r="O13" i="3" s="1"/>
  <c r="J14" i="3"/>
  <c r="O14" i="3" s="1"/>
  <c r="J15" i="3"/>
  <c r="O15" i="3" s="1"/>
  <c r="J16" i="3"/>
  <c r="O16" i="3" s="1"/>
  <c r="J17" i="3"/>
  <c r="O17" i="3" s="1"/>
  <c r="J18" i="3"/>
  <c r="O18" i="3" s="1"/>
  <c r="J19" i="3"/>
  <c r="O19" i="3" s="1"/>
  <c r="J20" i="3"/>
  <c r="O20" i="3" s="1"/>
  <c r="J21" i="3"/>
  <c r="O21" i="3" s="1"/>
  <c r="J22" i="3"/>
  <c r="O22" i="3" s="1"/>
  <c r="J23" i="3"/>
  <c r="O23" i="3" s="1"/>
  <c r="J24" i="3"/>
  <c r="O24" i="3" s="1"/>
  <c r="J25" i="3"/>
  <c r="O25" i="3" s="1"/>
  <c r="J26" i="3"/>
  <c r="O26" i="3" s="1"/>
  <c r="J27" i="3"/>
  <c r="O27" i="3" s="1"/>
  <c r="J28" i="3"/>
  <c r="O28" i="3" s="1"/>
  <c r="J29" i="3"/>
  <c r="O29" i="3" s="1"/>
  <c r="J30" i="3"/>
  <c r="O30" i="3" s="1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3" i="20"/>
  <c r="O3" i="20" s="1"/>
  <c r="J4" i="20"/>
  <c r="O4" i="20" s="1"/>
</calcChain>
</file>

<file path=xl/sharedStrings.xml><?xml version="1.0" encoding="utf-8"?>
<sst xmlns="http://schemas.openxmlformats.org/spreadsheetml/2006/main" count="654" uniqueCount="230">
  <si>
    <t>AGNO</t>
  </si>
  <si>
    <t>AGNO YÜZLÜK KARŞILIĞI</t>
  </si>
  <si>
    <t>S.NO</t>
  </si>
  <si>
    <t>YABANCI DİL SINAVI</t>
  </si>
  <si>
    <t>YAZILI PUANI</t>
  </si>
  <si>
    <t>SÖZLÜ PUANI</t>
  </si>
  <si>
    <t>YABANCI DİL PUANI
(%75 YAZILI+%25 SÖZLÜ)</t>
  </si>
  <si>
    <t xml:space="preserve">ERASMUS+ PUANI
(%50 AGNO+%50 DİL PUANI) </t>
  </si>
  <si>
    <t>AÇIKLAMA</t>
  </si>
  <si>
    <t>ASİL</t>
  </si>
  <si>
    <t>GİRMEDİ</t>
  </si>
  <si>
    <t>TCKN</t>
  </si>
  <si>
    <t>SOYADI</t>
  </si>
  <si>
    <t>ADI</t>
  </si>
  <si>
    <t>1. YEDEK</t>
  </si>
  <si>
    <t>2. YEDEK</t>
  </si>
  <si>
    <t>ERASMUS+ FAALİYETİNDEN DAHA ÖNE YARARLANMA</t>
  </si>
  <si>
    <t>SEÇİM ÖNCELİKLERİ</t>
  </si>
  <si>
    <t>BÖLÜMÜ</t>
  </si>
  <si>
    <t>3. YEDEK</t>
  </si>
  <si>
    <t>Hemşirelik Pr.</t>
  </si>
  <si>
    <t>Lojistik Pr.</t>
  </si>
  <si>
    <t>İngilizce</t>
  </si>
  <si>
    <t>Almanca</t>
  </si>
  <si>
    <t>BİRİMİ</t>
  </si>
  <si>
    <t>İlahiyat Fakültesi</t>
  </si>
  <si>
    <t>İlahiyat Pr.</t>
  </si>
  <si>
    <t>Eğitim Fakültesi</t>
  </si>
  <si>
    <t>Sağlık Bilimleri Fakültesi</t>
  </si>
  <si>
    <t>Mühendislik Fakültesi</t>
  </si>
  <si>
    <t>İnşaat Mühendisliği Pr.</t>
  </si>
  <si>
    <t>Lisansüstü Eğitim Enstitüsü</t>
  </si>
  <si>
    <t>İnşaat Teknolojisi Pr.</t>
  </si>
  <si>
    <t>Elektrik Pr.</t>
  </si>
  <si>
    <t>SHMYO</t>
  </si>
  <si>
    <t>YMYO</t>
  </si>
  <si>
    <t>ÇMYO</t>
  </si>
  <si>
    <t>Rehb. ve Psikolojik Danış.</t>
  </si>
  <si>
    <t>İlk. Matematik Öğret.</t>
  </si>
  <si>
    <t>Tıbbi Dok. ve Sekr.</t>
  </si>
  <si>
    <t>Egzersiz ve Spor Bilimleri</t>
  </si>
  <si>
    <t>İngiliz Dili Eğitimi</t>
  </si>
  <si>
    <t xml:space="preserve">Siyaset Bilimi ve Ulus. İlişkiler </t>
  </si>
  <si>
    <t>Radyo ve Televizyon Program.</t>
  </si>
  <si>
    <t>Felsefe Ve Din Bilimleri</t>
  </si>
  <si>
    <t>İngilizce Öğretmenliği</t>
  </si>
  <si>
    <t>Özel Eğitim Öğretmenliği</t>
  </si>
  <si>
    <t>Turizm Ve Otel İşletmeciliği</t>
  </si>
  <si>
    <t>Almanca Öğretmenliği</t>
  </si>
  <si>
    <t>Bilgisayar Programcılığı</t>
  </si>
  <si>
    <t>Sağlık Kurumları İşlet.</t>
  </si>
  <si>
    <t>Türkçe Öğretmenliği</t>
  </si>
  <si>
    <t>2.52</t>
  </si>
  <si>
    <t>2.62</t>
  </si>
  <si>
    <t>3.68</t>
  </si>
  <si>
    <t>3.48</t>
  </si>
  <si>
    <t>3.42</t>
  </si>
  <si>
    <t>2.94</t>
  </si>
  <si>
    <t>2.90</t>
  </si>
  <si>
    <t>3.08</t>
  </si>
  <si>
    <t>3.52</t>
  </si>
  <si>
    <t>2.83</t>
  </si>
  <si>
    <t>3.03</t>
  </si>
  <si>
    <t>3.19</t>
  </si>
  <si>
    <t>3.54</t>
  </si>
  <si>
    <t>2.78</t>
  </si>
  <si>
    <t>2.87</t>
  </si>
  <si>
    <t>3.43</t>
  </si>
  <si>
    <t>3.49</t>
  </si>
  <si>
    <t>3.30</t>
  </si>
  <si>
    <t>2.26</t>
  </si>
  <si>
    <t>3.28</t>
  </si>
  <si>
    <t>3.25</t>
  </si>
  <si>
    <t>3.35</t>
  </si>
  <si>
    <t>3.10</t>
  </si>
  <si>
    <t>3.73</t>
  </si>
  <si>
    <t>3.92</t>
  </si>
  <si>
    <t>4. YEDEK</t>
  </si>
  <si>
    <t>2024-2025 AKADEMİK YILI GÜZ DÖNEMİ ERASMUS+ ÖĞRENCİ ÖĞRENİM HAREKETLİLİĞİ SONUÇLARI-DİĞER TÜM BÖLÜMLER</t>
  </si>
  <si>
    <t>YEDEK</t>
  </si>
  <si>
    <t>2024-2025 AKADEMİK YILI GÜZ DÖNEMİ ERASMUS+ ÖĞRENCİ ÖĞRENİM HAREKETLİLİĞİ SONUÇLARI-ALMANCA ÖĞRETMENLİĞİ</t>
  </si>
  <si>
    <t>SIRALAMAYA GİREMEDİ</t>
  </si>
  <si>
    <t>YABANCI DİL PUANI BARAJINI GEÇEMEDİ</t>
  </si>
  <si>
    <t>YAZILI SINAV BARAJINI GEÇEMEDİ</t>
  </si>
  <si>
    <t>SINAVA GİRMEDİ</t>
  </si>
  <si>
    <t>AKTS ŞARTINI SAĞLAMIYOR</t>
  </si>
  <si>
    <t>BAŞARISIZ</t>
  </si>
  <si>
    <t>10*******30</t>
  </si>
  <si>
    <t>Zu**</t>
  </si>
  <si>
    <t>62*******66</t>
  </si>
  <si>
    <t>19*******78</t>
  </si>
  <si>
    <t>10*******52</t>
  </si>
  <si>
    <t>12*******78</t>
  </si>
  <si>
    <t>Ay**</t>
  </si>
  <si>
    <t>28*******28</t>
  </si>
  <si>
    <t>Es**</t>
  </si>
  <si>
    <t>39*******44</t>
  </si>
  <si>
    <t>15*******88</t>
  </si>
  <si>
    <t>Yu**</t>
  </si>
  <si>
    <t>68*******48</t>
  </si>
  <si>
    <t>La**</t>
  </si>
  <si>
    <t>52*******84</t>
  </si>
  <si>
    <t>45*******40</t>
  </si>
  <si>
    <t>Di**</t>
  </si>
  <si>
    <t>48*******38</t>
  </si>
  <si>
    <t>Öz**</t>
  </si>
  <si>
    <t>54*******58</t>
  </si>
  <si>
    <t>50*******20</t>
  </si>
  <si>
    <t>Kü**</t>
  </si>
  <si>
    <t>23*******56</t>
  </si>
  <si>
    <t>Fa**</t>
  </si>
  <si>
    <t>10*******20</t>
  </si>
  <si>
    <t>Na**</t>
  </si>
  <si>
    <t>31*******72</t>
  </si>
  <si>
    <t>29*******24</t>
  </si>
  <si>
    <t>52*******78</t>
  </si>
  <si>
    <t>29*******72</t>
  </si>
  <si>
    <t>16*******76</t>
  </si>
  <si>
    <t>Um**</t>
  </si>
  <si>
    <t>22*******30</t>
  </si>
  <si>
    <t>42*******66</t>
  </si>
  <si>
    <t>31*******14</t>
  </si>
  <si>
    <t>Le**</t>
  </si>
  <si>
    <t>13*******88</t>
  </si>
  <si>
    <t>El**</t>
  </si>
  <si>
    <t>12*******30</t>
  </si>
  <si>
    <t>10*******40</t>
  </si>
  <si>
    <t>12*******98</t>
  </si>
  <si>
    <t>27*******16</t>
  </si>
  <si>
    <t>Gı**</t>
  </si>
  <si>
    <t>10*******56</t>
  </si>
  <si>
    <t>Ba**</t>
  </si>
  <si>
    <t>44*******36</t>
  </si>
  <si>
    <t>27*******34</t>
  </si>
  <si>
    <t>34*******52</t>
  </si>
  <si>
    <t>20*******46</t>
  </si>
  <si>
    <t>Mu**</t>
  </si>
  <si>
    <t>17*******10</t>
  </si>
  <si>
    <t>Ve**</t>
  </si>
  <si>
    <t>13*******92</t>
  </si>
  <si>
    <t>14*******96</t>
  </si>
  <si>
    <t>35*******48</t>
  </si>
  <si>
    <t>Ra**</t>
  </si>
  <si>
    <t>44*******58</t>
  </si>
  <si>
    <t>Şa**</t>
  </si>
  <si>
    <t>39*******56</t>
  </si>
  <si>
    <t>41*******22</t>
  </si>
  <si>
    <t>10*******44</t>
  </si>
  <si>
    <t>37*******18</t>
  </si>
  <si>
    <t>22*******26</t>
  </si>
  <si>
    <t>45*******64</t>
  </si>
  <si>
    <t>Bü**</t>
  </si>
  <si>
    <t>24*******00</t>
  </si>
  <si>
    <t>Da**</t>
  </si>
  <si>
    <t>10*******10</t>
  </si>
  <si>
    <t>60*******72</t>
  </si>
  <si>
    <t>Ey**</t>
  </si>
  <si>
    <t>11*******34</t>
  </si>
  <si>
    <t>Gü**</t>
  </si>
  <si>
    <t>45*******32</t>
  </si>
  <si>
    <t>Ha**</t>
  </si>
  <si>
    <t>12*******26</t>
  </si>
  <si>
    <t>10*******32</t>
  </si>
  <si>
    <t>He**</t>
  </si>
  <si>
    <t>10*******50</t>
  </si>
  <si>
    <t>Ka**</t>
  </si>
  <si>
    <t>48*******28</t>
  </si>
  <si>
    <t>42*******32</t>
  </si>
  <si>
    <t>45*******52</t>
  </si>
  <si>
    <t>10*******68</t>
  </si>
  <si>
    <t>42*******68</t>
  </si>
  <si>
    <t>12*******42</t>
  </si>
  <si>
    <t>40*******46</t>
  </si>
  <si>
    <t>47*******30</t>
  </si>
  <si>
    <t>27*******54</t>
  </si>
  <si>
    <t>On**</t>
  </si>
  <si>
    <t>24*******88</t>
  </si>
  <si>
    <t>Pa**</t>
  </si>
  <si>
    <t>15*******50</t>
  </si>
  <si>
    <t>36*******78</t>
  </si>
  <si>
    <t>72*******08</t>
  </si>
  <si>
    <t>Si**</t>
  </si>
  <si>
    <t>27*******08</t>
  </si>
  <si>
    <t>39*******04</t>
  </si>
  <si>
    <t>10*******24</t>
  </si>
  <si>
    <t>Zi**</t>
  </si>
  <si>
    <t>Me** Ze**</t>
  </si>
  <si>
    <t>Er**</t>
  </si>
  <si>
    <t>Çi**</t>
  </si>
  <si>
    <t>Kı**</t>
  </si>
  <si>
    <t>Ac**</t>
  </si>
  <si>
    <t>İn**</t>
  </si>
  <si>
    <t>Aş**</t>
  </si>
  <si>
    <t>Bi**</t>
  </si>
  <si>
    <t>Se**</t>
  </si>
  <si>
    <t>Şe**</t>
  </si>
  <si>
    <t>Ür**</t>
  </si>
  <si>
    <t>Te**</t>
  </si>
  <si>
    <t>At**</t>
  </si>
  <si>
    <t>Ku**</t>
  </si>
  <si>
    <t>Kö**</t>
  </si>
  <si>
    <t>Ye**</t>
  </si>
  <si>
    <t>De**</t>
  </si>
  <si>
    <t>Ta**</t>
  </si>
  <si>
    <t>Ça**</t>
  </si>
  <si>
    <t>Ak**</t>
  </si>
  <si>
    <t>Al**</t>
  </si>
  <si>
    <t>To**</t>
  </si>
  <si>
    <t>Ya**</t>
  </si>
  <si>
    <t>Ab**</t>
  </si>
  <si>
    <t>Be**</t>
  </si>
  <si>
    <t>Ze**</t>
  </si>
  <si>
    <t>Hü**</t>
  </si>
  <si>
    <t>Fı**</t>
  </si>
  <si>
    <t>Me**</t>
  </si>
  <si>
    <t>Nu**</t>
  </si>
  <si>
    <t>Rı**</t>
  </si>
  <si>
    <t>Yı**</t>
  </si>
  <si>
    <t>Sö**</t>
  </si>
  <si>
    <t>Du**</t>
  </si>
  <si>
    <t>Ko**</t>
  </si>
  <si>
    <t>Su**</t>
  </si>
  <si>
    <t>Pi**</t>
  </si>
  <si>
    <t>Tö**</t>
  </si>
  <si>
    <t>Ah**  Ba**</t>
  </si>
  <si>
    <t>Kü** Nu**</t>
  </si>
  <si>
    <t>Oğ** Ha**</t>
  </si>
  <si>
    <t>16*******06</t>
  </si>
  <si>
    <t>31*******02</t>
  </si>
  <si>
    <t>Ar**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</si>
</sst>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"/>
  </numFmts>
  <fonts count="7" x14ac:knownFonts="1">
    <font>
      <sz val="11"/>
      <color rgb="FF000000"/>
      <name val="Calibri"/>
      <family val="2"/>
    </font>
    <font>
      <b/>
      <sz val="10"/>
      <color theme="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  <charset val="162"/>
    </font>
    <font>
      <sz val="11"/>
      <color theme="1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2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Continuous" vertical="center"/>
    </xf>
    <xf numFmtId="2" fontId="0" fillId="0" borderId="1" xfId="0" applyNumberFormat="1" applyBorder="1" applyAlignment="1">
      <alignment horizontal="centerContinuous" vertical="center"/>
    </xf>
    <xf numFmtId="164" fontId="0" fillId="0" borderId="1" xfId="0" applyNumberFormat="1" applyBorder="1" applyAlignment="1">
      <alignment horizontal="centerContinuous" vertical="center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2" formatCode="0.00"/>
      <alignment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2" formatCode="0.00"/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2" formatCode="0.00"/>
      <alignment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64" formatCode="0.000"/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2" formatCode="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vertical="center" textRotation="0" wrapText="0" indent="0" justifyLastLine="0" shrinkToFit="0" readingOrder="0"/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2" defaultTableStyle="TableStyleMedium2" defaultPivotStyle="PivotStyleLight16">
    <tableStyle name="Tablo Stili 1" pivot="0" count="0" xr9:uid="{E35EF42E-DE3A-4B23-A22D-F5DF94EF3453}"/>
    <tableStyle name="Tablo Stili 2" pivot="0" count="0" xr9:uid="{1ED07666-CC3D-475F-9085-C9FC02461FD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BCAA499-5E06-4B9A-9176-EB1DC50FDFC7}" name="BaşvuruListesi3" displayName="BaşvuruListesi3" ref="B2:P71" totalsRowShown="0" headerRowDxfId="35" dataDxfId="33" headerRowBorderDxfId="34">
  <sortState xmlns:xlrd2="http://schemas.microsoft.com/office/spreadsheetml/2017/richdata2" ref="B3:P71">
    <sortCondition descending="1" ref="O3:O71"/>
  </sortState>
  <tableColumns count="15">
    <tableColumn id="1" xr3:uid="{61677610-BC18-4429-8AF3-04F9E1F48A34}" name="TCKN" dataDxfId="2"/>
    <tableColumn id="3" xr3:uid="{FE1EFF08-0D99-48B3-AA3B-F9B32B165221}" name="ADI" dataDxfId="1"/>
    <tableColumn id="6" xr3:uid="{DF52583D-F089-4A52-98BD-7C5827EECF0A}" name="SOYADI" dataDxfId="0"/>
    <tableColumn id="4" xr3:uid="{5609DC15-BBD3-4717-B124-92C496CFC76A}" name="BİRİMİ" dataDxfId="32"/>
    <tableColumn id="9" xr3:uid="{429AA891-BDCB-4BB0-A2D2-7AE1B72F0077}" name="BÖLÜMÜ" dataDxfId="31"/>
    <tableColumn id="7" xr3:uid="{8EAA0682-77CF-404F-881E-975E7043E40F}" name="YABANCI DİL SINAVI" dataDxfId="30"/>
    <tableColumn id="16" xr3:uid="{B8AD0BBB-78F7-45AA-A58E-8CD4A528E65B}" name="YAZILI PUANI" dataDxfId="29"/>
    <tableColumn id="17" xr3:uid="{01B8B79C-8516-4599-8097-D4D118597516}" name="SÖZLÜ PUANI" dataDxfId="28"/>
    <tableColumn id="18" xr3:uid="{2A0EB7AC-EC90-40BB-9EFD-7B5F0E0697BF}" name="YABANCI DİL PUANI_x000a_(%75 YAZILI+%25 SÖZLÜ)" dataDxfId="27">
      <calculatedColumnFormula>BaşvuruListesi3[[#This Row],[YAZILI PUANI]]*0.75+BaşvuruListesi3[[#This Row],[SÖZLÜ PUANI]]*0.25</calculatedColumnFormula>
    </tableColumn>
    <tableColumn id="11" xr3:uid="{D62E0996-B626-4FBD-9B48-D9B4DF6C762B}" name="AGNO" dataDxfId="26"/>
    <tableColumn id="5" xr3:uid="{2649FEAC-F1D3-4B49-A93B-C224E2937B3D}" name="AGNO YÜZLÜK KARŞILIĞI" dataDxfId="25"/>
    <tableColumn id="8" xr3:uid="{94FE5F1A-0B72-49B9-916A-CF80AF3875B0}" name="ERASMUS+ FAALİYETİNDEN DAHA ÖNE YARARLANMA" dataDxfId="24"/>
    <tableColumn id="12" xr3:uid="{B8DAB355-B166-4670-8838-1E7AF8DEA167}" name="SEÇİM ÖNCELİKLERİ" dataDxfId="23"/>
    <tableColumn id="2" xr3:uid="{5AA320E3-D144-484B-9BE3-D4446A9ADBC6}" name="ERASMUS+ PUANI_x000a_(%50 AGNO+%50 DİL PUANI) " dataDxfId="22">
      <calculatedColumnFormula>(BaşvuruListesi3[[#This Row],[YABANCI DİL PUANI
(%75 YAZILI+%25 SÖZLÜ)]]*0.5+BaşvuruListesi3[[#This Row],[AGNO YÜZLÜK KARŞILIĞI]]*0.5)</calculatedColumnFormula>
    </tableColumn>
    <tableColumn id="10" xr3:uid="{61399750-43C4-459F-863A-01C6952E1D7F}" name="AÇIKLAMA" dataDxfId="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B1699DF-5D5B-40C3-A1DA-D14B9021EA8F}" name="BaşvuruListesi32" displayName="BaşvuruListesi32" ref="B2:P4" totalsRowShown="0" headerRowDxfId="20" dataDxfId="18" headerRowBorderDxfId="19">
  <sortState xmlns:xlrd2="http://schemas.microsoft.com/office/spreadsheetml/2017/richdata2" ref="B3:P4">
    <sortCondition descending="1" ref="O3:O4"/>
  </sortState>
  <tableColumns count="15">
    <tableColumn id="1" xr3:uid="{FBE9E12B-6CC5-495E-8C3D-8FF6E6BA0F3A}" name="TCKN" dataDxfId="17"/>
    <tableColumn id="3" xr3:uid="{AAE9A994-A946-44B1-8997-73D06F8B020B}" name="ADI" dataDxfId="16"/>
    <tableColumn id="6" xr3:uid="{8B89AFFD-6F90-4472-A4B8-CE413F8B8892}" name="SOYADI" dataDxfId="15"/>
    <tableColumn id="4" xr3:uid="{BACC5B5D-5CFD-4E18-919E-16C37355A16F}" name="BİRİMİ" dataDxfId="14"/>
    <tableColumn id="9" xr3:uid="{7493B819-6B72-4C35-B85E-0786FBD2A064}" name="BÖLÜMÜ" dataDxfId="13"/>
    <tableColumn id="7" xr3:uid="{EC35CF66-6FED-41E8-9269-AF458E1FB0DC}" name="YABANCI DİL SINAVI" dataDxfId="12"/>
    <tableColumn id="16" xr3:uid="{273EB98A-1CDC-4967-AABC-B91CADCAD36E}" name="YAZILI PUANI" dataDxfId="11"/>
    <tableColumn id="17" xr3:uid="{5FC42404-3ED4-4D54-A47C-89085157037D}" name="SÖZLÜ PUANI" dataDxfId="10"/>
    <tableColumn id="18" xr3:uid="{A041D1DA-BD0E-47AF-A4FB-3B48AE734E91}" name="YABANCI DİL PUANI_x000a_(%75 YAZILI+%25 SÖZLÜ)" dataDxfId="9">
      <calculatedColumnFormula>BaşvuruListesi32[[#This Row],[YAZILI PUANI]]*0.75+BaşvuruListesi32[[#This Row],[SÖZLÜ PUANI]]*0.25</calculatedColumnFormula>
    </tableColumn>
    <tableColumn id="11" xr3:uid="{FAE2F6D8-AF66-413C-A5D5-734A86B49EBB}" name="AGNO" dataDxfId="8"/>
    <tableColumn id="5" xr3:uid="{3755DCA6-AE4A-446C-BFCE-29975542BAFD}" name="AGNO YÜZLÜK KARŞILIĞI" dataDxfId="7"/>
    <tableColumn id="8" xr3:uid="{A984EBF9-284B-4B93-B4F3-C2D42A57DF70}" name="ERASMUS+ FAALİYETİNDEN DAHA ÖNE YARARLANMA" dataDxfId="6"/>
    <tableColumn id="12" xr3:uid="{7355A8F0-17CC-491D-85BD-074C8E2C0644}" name="SEÇİM ÖNCELİKLERİ" dataDxfId="5"/>
    <tableColumn id="2" xr3:uid="{278F4D63-1AAB-4C9B-BE49-67D46FCF86D6}" name="ERASMUS+ PUANI_x000a_(%50 AGNO+%50 DİL PUANI) " dataDxfId="4">
      <calculatedColumnFormula>(BaşvuruListesi32[[#This Row],[YABANCI DİL PUANI
(%75 YAZILI+%25 SÖZLÜ)]]*0.5+BaşvuruListesi32[[#This Row],[AGNO YÜZLÜK KARŞILIĞI]]*0.5)+BaşvuruListesi32[[#This Row],[ERASMUS+ FAALİYETİNDEN DAHA ÖNE YARARLANMA]]+BaşvuruListesi32[[#This Row],[SEÇİM ÖNCELİKLERİ]]</calculatedColumnFormula>
    </tableColumn>
    <tableColumn id="10" xr3:uid="{2E649069-7DF5-477D-B029-395AC444E0FC}" name="AÇIKLAMA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9A2DA-A0C8-44AD-989C-17B863FD226C}">
  <sheetPr codeName="Sayfa1">
    <pageSetUpPr fitToPage="1"/>
  </sheetPr>
  <dimension ref="A1:P71"/>
  <sheetViews>
    <sheetView tabSelected="1" workbookViewId="0">
      <selection activeCell="T15" sqref="T15"/>
    </sheetView>
  </sheetViews>
  <sheetFormatPr defaultRowHeight="15" x14ac:dyDescent="0.25"/>
  <cols>
    <col min="1" max="1" width="5" customWidth="1"/>
    <col min="2" max="2" width="12" bestFit="1" customWidth="1"/>
    <col min="3" max="3" width="10.42578125" bestFit="1" customWidth="1"/>
    <col min="4" max="4" width="6.85546875" bestFit="1" customWidth="1"/>
    <col min="5" max="5" width="25.140625" bestFit="1" customWidth="1"/>
    <col min="6" max="6" width="28.28515625" bestFit="1" customWidth="1"/>
    <col min="7" max="7" width="9.42578125" customWidth="1"/>
    <col min="8" max="8" width="9" customWidth="1"/>
    <col min="9" max="9" width="8.28515625" customWidth="1"/>
    <col min="10" max="10" width="8.140625" customWidth="1"/>
    <col min="11" max="11" width="5.85546875" style="2" customWidth="1"/>
    <col min="12" max="12" width="7.28515625" customWidth="1"/>
    <col min="13" max="14" width="10.5703125" customWidth="1"/>
    <col min="15" max="15" width="11.28515625" customWidth="1"/>
    <col min="16" max="16" width="25.28515625" bestFit="1" customWidth="1"/>
  </cols>
  <sheetData>
    <row r="1" spans="1:16" ht="15.75" x14ac:dyDescent="0.25">
      <c r="A1" s="16" t="s">
        <v>78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s="1" customFormat="1" ht="63" customHeight="1" x14ac:dyDescent="0.25">
      <c r="A2" s="13" t="s">
        <v>2</v>
      </c>
      <c r="B2" s="9" t="s">
        <v>11</v>
      </c>
      <c r="C2" s="9" t="s">
        <v>13</v>
      </c>
      <c r="D2" s="9" t="s">
        <v>12</v>
      </c>
      <c r="E2" s="9" t="s">
        <v>24</v>
      </c>
      <c r="F2" s="9" t="s">
        <v>18</v>
      </c>
      <c r="G2" s="14" t="s">
        <v>3</v>
      </c>
      <c r="H2" s="14" t="s">
        <v>4</v>
      </c>
      <c r="I2" s="14" t="s">
        <v>5</v>
      </c>
      <c r="J2" s="14" t="s">
        <v>6</v>
      </c>
      <c r="K2" s="9" t="s">
        <v>0</v>
      </c>
      <c r="L2" s="14" t="s">
        <v>1</v>
      </c>
      <c r="M2" s="15" t="s">
        <v>16</v>
      </c>
      <c r="N2" s="14" t="s">
        <v>17</v>
      </c>
      <c r="O2" s="14" t="s">
        <v>7</v>
      </c>
      <c r="P2" s="9" t="s">
        <v>8</v>
      </c>
    </row>
    <row r="3" spans="1:16" x14ac:dyDescent="0.25">
      <c r="A3" s="7">
        <v>1</v>
      </c>
      <c r="B3" s="4" t="s">
        <v>87</v>
      </c>
      <c r="C3" s="4" t="s">
        <v>88</v>
      </c>
      <c r="D3" s="6" t="s">
        <v>131</v>
      </c>
      <c r="E3" s="6" t="s">
        <v>27</v>
      </c>
      <c r="F3" s="4" t="s">
        <v>45</v>
      </c>
      <c r="G3" s="4" t="s">
        <v>22</v>
      </c>
      <c r="H3" s="4">
        <v>90</v>
      </c>
      <c r="I3" s="4">
        <v>90</v>
      </c>
      <c r="J3" s="5">
        <f>BaşvuruListesi3[[#This Row],[YAZILI PUANI]]*0.75+BaşvuruListesi3[[#This Row],[SÖZLÜ PUANI]]*0.25</f>
        <v>90</v>
      </c>
      <c r="K3" s="3" t="s">
        <v>76</v>
      </c>
      <c r="L3" s="5">
        <v>98.13</v>
      </c>
      <c r="M3" s="5">
        <v>0</v>
      </c>
      <c r="N3" s="5">
        <v>0</v>
      </c>
      <c r="O3" s="5">
        <f>(BaşvuruListesi3[[#This Row],[YABANCI DİL PUANI
(%75 YAZILI+%25 SÖZLÜ)]]*0.5+BaşvuruListesi3[[#This Row],[AGNO YÜZLÜK KARŞILIĞI]]*0.5)+BaşvuruListesi3[[#This Row],[ERASMUS+ FAALİYETİNDEN DAHA ÖNE YARARLANMA]]+BaşvuruListesi3[[#This Row],[SEÇİM ÖNCELİKLERİ]]</f>
        <v>94.064999999999998</v>
      </c>
      <c r="P3" s="5" t="s">
        <v>9</v>
      </c>
    </row>
    <row r="4" spans="1:16" x14ac:dyDescent="0.25">
      <c r="A4" s="8">
        <v>2</v>
      </c>
      <c r="B4" s="4" t="s">
        <v>89</v>
      </c>
      <c r="C4" s="4" t="s">
        <v>186</v>
      </c>
      <c r="D4" s="6" t="s">
        <v>105</v>
      </c>
      <c r="E4" s="6" t="s">
        <v>27</v>
      </c>
      <c r="F4" s="4" t="s">
        <v>37</v>
      </c>
      <c r="G4" s="4" t="s">
        <v>22</v>
      </c>
      <c r="H4" s="4">
        <v>64</v>
      </c>
      <c r="I4" s="4">
        <v>83.3</v>
      </c>
      <c r="J4" s="5">
        <f>BaşvuruListesi3[[#This Row],[YAZILI PUANI]]*0.75+BaşvuruListesi3[[#This Row],[SÖZLÜ PUANI]]*0.25</f>
        <v>68.825000000000003</v>
      </c>
      <c r="K4" s="3" t="s">
        <v>69</v>
      </c>
      <c r="L4" s="5">
        <v>83.66</v>
      </c>
      <c r="M4" s="5">
        <v>0</v>
      </c>
      <c r="N4" s="5">
        <v>0</v>
      </c>
      <c r="O4" s="5">
        <f>(BaşvuruListesi3[[#This Row],[YABANCI DİL PUANI
(%75 YAZILI+%25 SÖZLÜ)]]*0.5+BaşvuruListesi3[[#This Row],[AGNO YÜZLÜK KARŞILIĞI]]*0.5)+BaşvuruListesi3[[#This Row],[ERASMUS+ FAALİYETİNDEN DAHA ÖNE YARARLANMA]]+BaşvuruListesi3[[#This Row],[SEÇİM ÖNCELİKLERİ]]</f>
        <v>76.242500000000007</v>
      </c>
      <c r="P4" s="5" t="s">
        <v>9</v>
      </c>
    </row>
    <row r="5" spans="1:16" x14ac:dyDescent="0.25">
      <c r="A5" s="7">
        <v>3</v>
      </c>
      <c r="B5" s="4" t="s">
        <v>90</v>
      </c>
      <c r="C5" s="4" t="s">
        <v>208</v>
      </c>
      <c r="D5" s="6" t="s">
        <v>185</v>
      </c>
      <c r="E5" s="6" t="s">
        <v>36</v>
      </c>
      <c r="F5" s="4" t="s">
        <v>49</v>
      </c>
      <c r="G5" s="4" t="s">
        <v>22</v>
      </c>
      <c r="H5" s="4">
        <v>54</v>
      </c>
      <c r="I5" s="4">
        <v>76.599999999999994</v>
      </c>
      <c r="J5" s="5">
        <f>BaşvuruListesi3[[#This Row],[YAZILI PUANI]]*0.75+BaşvuruListesi3[[#This Row],[SÖZLÜ PUANI]]*0.25</f>
        <v>59.65</v>
      </c>
      <c r="K5" s="3" t="s">
        <v>74</v>
      </c>
      <c r="L5" s="5">
        <v>79</v>
      </c>
      <c r="M5" s="5">
        <v>0</v>
      </c>
      <c r="N5" s="5">
        <v>0</v>
      </c>
      <c r="O5" s="5">
        <f>(BaşvuruListesi3[[#This Row],[YABANCI DİL PUANI
(%75 YAZILI+%25 SÖZLÜ)]]*0.5+BaşvuruListesi3[[#This Row],[AGNO YÜZLÜK KARŞILIĞI]]*0.5)+BaşvuruListesi3[[#This Row],[ERASMUS+ FAALİYETİNDEN DAHA ÖNE YARARLANMA]]+BaşvuruListesi3[[#This Row],[SEÇİM ÖNCELİKLERİ]]</f>
        <v>69.325000000000003</v>
      </c>
      <c r="P5" s="5" t="s">
        <v>9</v>
      </c>
    </row>
    <row r="6" spans="1:16" x14ac:dyDescent="0.25">
      <c r="A6" s="8">
        <v>4</v>
      </c>
      <c r="B6" s="4" t="s">
        <v>91</v>
      </c>
      <c r="C6" s="4" t="s">
        <v>209</v>
      </c>
      <c r="D6" s="6" t="s">
        <v>188</v>
      </c>
      <c r="E6" s="6" t="s">
        <v>34</v>
      </c>
      <c r="F6" s="4" t="s">
        <v>50</v>
      </c>
      <c r="G6" s="4" t="s">
        <v>22</v>
      </c>
      <c r="H6" s="4">
        <v>50</v>
      </c>
      <c r="I6" s="4">
        <v>80</v>
      </c>
      <c r="J6" s="5">
        <f>BaşvuruListesi3[[#This Row],[YAZILI PUANI]]*0.75+BaşvuruListesi3[[#This Row],[SÖZLÜ PUANI]]*0.25</f>
        <v>57.5</v>
      </c>
      <c r="K6" s="3" t="s">
        <v>53</v>
      </c>
      <c r="L6" s="5">
        <v>67.8</v>
      </c>
      <c r="M6" s="5">
        <v>0</v>
      </c>
      <c r="N6" s="5">
        <v>0</v>
      </c>
      <c r="O6" s="5">
        <f>(BaşvuruListesi3[[#This Row],[YABANCI DİL PUANI
(%75 YAZILI+%25 SÖZLÜ)]]*0.5+BaşvuruListesi3[[#This Row],[AGNO YÜZLÜK KARŞILIĞI]]*0.5)+BaşvuruListesi3[[#This Row],[ERASMUS+ FAALİYETİNDEN DAHA ÖNE YARARLANMA]]+BaşvuruListesi3[[#This Row],[SEÇİM ÖNCELİKLERİ]]</f>
        <v>62.65</v>
      </c>
      <c r="P6" s="5" t="s">
        <v>9</v>
      </c>
    </row>
    <row r="7" spans="1:16" x14ac:dyDescent="0.25">
      <c r="A7" s="7">
        <v>5</v>
      </c>
      <c r="B7" s="4" t="s">
        <v>92</v>
      </c>
      <c r="C7" s="4" t="s">
        <v>93</v>
      </c>
      <c r="D7" s="6" t="s">
        <v>203</v>
      </c>
      <c r="E7" s="6" t="s">
        <v>27</v>
      </c>
      <c r="F7" s="4" t="s">
        <v>45</v>
      </c>
      <c r="G7" s="4" t="s">
        <v>22</v>
      </c>
      <c r="H7" s="4">
        <v>95</v>
      </c>
      <c r="I7" s="4">
        <v>81.599999999999994</v>
      </c>
      <c r="J7" s="5">
        <f>BaşvuruListesi3[[#This Row],[YAZILI PUANI]]*0.75+BaşvuruListesi3[[#This Row],[SÖZLÜ PUANI]]*0.25</f>
        <v>91.65</v>
      </c>
      <c r="K7" s="3" t="s">
        <v>54</v>
      </c>
      <c r="L7" s="5">
        <v>92.53</v>
      </c>
      <c r="M7" s="5">
        <v>0</v>
      </c>
      <c r="N7" s="5">
        <v>0</v>
      </c>
      <c r="O7" s="5">
        <f>(BaşvuruListesi3[[#This Row],[YABANCI DİL PUANI
(%75 YAZILI+%25 SÖZLÜ)]]*0.5+BaşvuruListesi3[[#This Row],[AGNO YÜZLÜK KARŞILIĞI]]*0.5)+BaşvuruListesi3[[#This Row],[ERASMUS+ FAALİYETİNDEN DAHA ÖNE YARARLANMA]]+BaşvuruListesi3[[#This Row],[SEÇİM ÖNCELİKLERİ]]</f>
        <v>92.09</v>
      </c>
      <c r="P7" s="5" t="s">
        <v>14</v>
      </c>
    </row>
    <row r="8" spans="1:16" x14ac:dyDescent="0.25">
      <c r="A8" s="8">
        <v>6</v>
      </c>
      <c r="B8" s="4" t="s">
        <v>94</v>
      </c>
      <c r="C8" s="4" t="s">
        <v>95</v>
      </c>
      <c r="D8" s="6" t="s">
        <v>105</v>
      </c>
      <c r="E8" s="6" t="s">
        <v>27</v>
      </c>
      <c r="F8" s="4" t="s">
        <v>37</v>
      </c>
      <c r="G8" s="4" t="s">
        <v>22</v>
      </c>
      <c r="H8" s="4">
        <v>60</v>
      </c>
      <c r="I8" s="4">
        <v>86.6</v>
      </c>
      <c r="J8" s="5">
        <f>BaşvuruListesi3[[#This Row],[YAZILI PUANI]]*0.75+BaşvuruListesi3[[#This Row],[SÖZLÜ PUANI]]*0.25</f>
        <v>66.650000000000006</v>
      </c>
      <c r="K8" s="3" t="s">
        <v>63</v>
      </c>
      <c r="L8" s="5">
        <v>81.099999999999994</v>
      </c>
      <c r="M8" s="5">
        <v>0</v>
      </c>
      <c r="N8" s="5">
        <v>0</v>
      </c>
      <c r="O8" s="5">
        <f>(BaşvuruListesi3[[#This Row],[YABANCI DİL PUANI
(%75 YAZILI+%25 SÖZLÜ)]]*0.5+BaşvuruListesi3[[#This Row],[AGNO YÜZLÜK KARŞILIĞI]]*0.5)+BaşvuruListesi3[[#This Row],[ERASMUS+ FAALİYETİNDEN DAHA ÖNE YARARLANMA]]+BaşvuruListesi3[[#This Row],[SEÇİM ÖNCELİKLERİ]]</f>
        <v>73.875</v>
      </c>
      <c r="P8" s="5" t="s">
        <v>15</v>
      </c>
    </row>
    <row r="9" spans="1:16" x14ac:dyDescent="0.25">
      <c r="A9" s="7">
        <v>7</v>
      </c>
      <c r="B9" s="4" t="s">
        <v>96</v>
      </c>
      <c r="C9" s="4" t="s">
        <v>136</v>
      </c>
      <c r="D9" s="6" t="s">
        <v>187</v>
      </c>
      <c r="E9" s="6" t="s">
        <v>29</v>
      </c>
      <c r="F9" s="4" t="s">
        <v>30</v>
      </c>
      <c r="G9" s="4" t="s">
        <v>22</v>
      </c>
      <c r="H9" s="4">
        <v>71</v>
      </c>
      <c r="I9" s="4">
        <v>40</v>
      </c>
      <c r="J9" s="5">
        <f>BaşvuruListesi3[[#This Row],[YAZILI PUANI]]*0.75+BaşvuruListesi3[[#This Row],[SÖZLÜ PUANI]]*0.25</f>
        <v>63.25</v>
      </c>
      <c r="K9" s="3" t="s">
        <v>70</v>
      </c>
      <c r="L9" s="5">
        <v>59.4</v>
      </c>
      <c r="M9" s="5">
        <v>0</v>
      </c>
      <c r="N9" s="5">
        <v>0</v>
      </c>
      <c r="O9" s="5">
        <f>(BaşvuruListesi3[[#This Row],[YABANCI DİL PUANI
(%75 YAZILI+%25 SÖZLÜ)]]*0.5+BaşvuruListesi3[[#This Row],[AGNO YÜZLÜK KARŞILIĞI]]*0.5)+BaşvuruListesi3[[#This Row],[ERASMUS+ FAALİYETİNDEN DAHA ÖNE YARARLANMA]]+BaşvuruListesi3[[#This Row],[SEÇİM ÖNCELİKLERİ]]</f>
        <v>61.325000000000003</v>
      </c>
      <c r="P9" s="5" t="s">
        <v>19</v>
      </c>
    </row>
    <row r="10" spans="1:16" x14ac:dyDescent="0.25">
      <c r="A10" s="8">
        <v>8</v>
      </c>
      <c r="B10" s="4" t="s">
        <v>97</v>
      </c>
      <c r="C10" s="4" t="s">
        <v>98</v>
      </c>
      <c r="D10" s="6" t="s">
        <v>188</v>
      </c>
      <c r="E10" s="6" t="s">
        <v>27</v>
      </c>
      <c r="F10" s="4" t="s">
        <v>45</v>
      </c>
      <c r="G10" s="4" t="s">
        <v>22</v>
      </c>
      <c r="H10" s="4">
        <v>89</v>
      </c>
      <c r="I10" s="4">
        <v>80</v>
      </c>
      <c r="J10" s="5">
        <f>BaşvuruListesi3[[#This Row],[YAZILI PUANI]]*0.75+BaşvuruListesi3[[#This Row],[SÖZLÜ PUANI]]*0.25</f>
        <v>86.75</v>
      </c>
      <c r="K10" s="3" t="s">
        <v>75</v>
      </c>
      <c r="L10" s="5">
        <v>93.7</v>
      </c>
      <c r="M10" s="5">
        <v>0</v>
      </c>
      <c r="N10" s="5">
        <v>0</v>
      </c>
      <c r="O10" s="5">
        <f>(BaşvuruListesi3[[#This Row],[YABANCI DİL PUANI
(%75 YAZILI+%25 SÖZLÜ)]]*0.5+BaşvuruListesi3[[#This Row],[AGNO YÜZLÜK KARŞILIĞI]]*0.5)+BaşvuruListesi3[[#This Row],[ERASMUS+ FAALİYETİNDEN DAHA ÖNE YARARLANMA]]+BaşvuruListesi3[[#This Row],[SEÇİM ÖNCELİKLERİ]]</f>
        <v>90.224999999999994</v>
      </c>
      <c r="P10" s="5" t="s">
        <v>77</v>
      </c>
    </row>
    <row r="11" spans="1:16" x14ac:dyDescent="0.25">
      <c r="A11" s="7">
        <v>9</v>
      </c>
      <c r="B11" s="4" t="s">
        <v>99</v>
      </c>
      <c r="C11" s="4" t="s">
        <v>100</v>
      </c>
      <c r="D11" s="6" t="s">
        <v>198</v>
      </c>
      <c r="E11" s="6" t="s">
        <v>27</v>
      </c>
      <c r="F11" s="4" t="s">
        <v>45</v>
      </c>
      <c r="G11" s="4" t="s">
        <v>22</v>
      </c>
      <c r="H11" s="4">
        <v>92</v>
      </c>
      <c r="I11" s="4">
        <v>93.3</v>
      </c>
      <c r="J11" s="5">
        <f>BaşvuruListesi3[[#This Row],[YAZILI PUANI]]*0.75+BaşvuruListesi3[[#This Row],[SÖZLÜ PUANI]]*0.25</f>
        <v>92.325000000000003</v>
      </c>
      <c r="K11" s="3" t="s">
        <v>55</v>
      </c>
      <c r="L11" s="5">
        <v>87.86</v>
      </c>
      <c r="M11" s="5">
        <v>0</v>
      </c>
      <c r="N11" s="5">
        <v>0</v>
      </c>
      <c r="O11" s="5">
        <f>(BaşvuruListesi3[[#This Row],[YABANCI DİL PUANI
(%75 YAZILI+%25 SÖZLÜ)]]*0.5+BaşvuruListesi3[[#This Row],[AGNO YÜZLÜK KARŞILIĞI]]*0.5)+BaşvuruListesi3[[#This Row],[ERASMUS+ FAALİYETİNDEN DAHA ÖNE YARARLANMA]]+BaşvuruListesi3[[#This Row],[SEÇİM ÖNCELİKLERİ]]</f>
        <v>90.092500000000001</v>
      </c>
      <c r="P11" s="5" t="s">
        <v>81</v>
      </c>
    </row>
    <row r="12" spans="1:16" x14ac:dyDescent="0.25">
      <c r="A12" s="8">
        <v>10</v>
      </c>
      <c r="B12" s="4" t="s">
        <v>101</v>
      </c>
      <c r="C12" s="4" t="s">
        <v>210</v>
      </c>
      <c r="D12" s="6" t="s">
        <v>189</v>
      </c>
      <c r="E12" s="6" t="s">
        <v>27</v>
      </c>
      <c r="F12" s="4" t="s">
        <v>45</v>
      </c>
      <c r="G12" s="4" t="s">
        <v>22</v>
      </c>
      <c r="H12" s="4">
        <v>87</v>
      </c>
      <c r="I12" s="4">
        <v>73.3</v>
      </c>
      <c r="J12" s="5">
        <f>BaşvuruListesi3[[#This Row],[YAZILI PUANI]]*0.75+BaşvuruListesi3[[#This Row],[SÖZLÜ PUANI]]*0.25</f>
        <v>83.575000000000003</v>
      </c>
      <c r="K12" s="3" t="s">
        <v>56</v>
      </c>
      <c r="L12" s="5">
        <v>86.46</v>
      </c>
      <c r="M12" s="5">
        <v>0</v>
      </c>
      <c r="N12" s="5">
        <v>0</v>
      </c>
      <c r="O12" s="5">
        <f>(BaşvuruListesi3[[#This Row],[YABANCI DİL PUANI
(%75 YAZILI+%25 SÖZLÜ)]]*0.5+BaşvuruListesi3[[#This Row],[AGNO YÜZLÜK KARŞILIĞI]]*0.5)+BaşvuruListesi3[[#This Row],[ERASMUS+ FAALİYETİNDEN DAHA ÖNE YARARLANMA]]+BaşvuruListesi3[[#This Row],[SEÇİM ÖNCELİKLERİ]]</f>
        <v>85.017499999999998</v>
      </c>
      <c r="P12" s="5" t="s">
        <v>81</v>
      </c>
    </row>
    <row r="13" spans="1:16" x14ac:dyDescent="0.25">
      <c r="A13" s="7">
        <v>11</v>
      </c>
      <c r="B13" s="4" t="s">
        <v>102</v>
      </c>
      <c r="C13" s="4" t="s">
        <v>103</v>
      </c>
      <c r="D13" s="6" t="s">
        <v>131</v>
      </c>
      <c r="E13" s="6" t="s">
        <v>27</v>
      </c>
      <c r="F13" s="4" t="s">
        <v>45</v>
      </c>
      <c r="G13" s="4" t="s">
        <v>22</v>
      </c>
      <c r="H13" s="4">
        <v>86</v>
      </c>
      <c r="I13" s="4">
        <v>66.599999999999994</v>
      </c>
      <c r="J13" s="5">
        <f>BaşvuruListesi3[[#This Row],[YAZILI PUANI]]*0.75+BaşvuruListesi3[[#This Row],[SÖZLÜ PUANI]]*0.25</f>
        <v>81.150000000000006</v>
      </c>
      <c r="K13" s="3" t="s">
        <v>60</v>
      </c>
      <c r="L13" s="5">
        <v>88.8</v>
      </c>
      <c r="M13" s="5">
        <v>0</v>
      </c>
      <c r="N13" s="5">
        <v>0</v>
      </c>
      <c r="O13" s="5">
        <f>(BaşvuruListesi3[[#This Row],[YABANCI DİL PUANI
(%75 YAZILI+%25 SÖZLÜ)]]*0.5+BaşvuruListesi3[[#This Row],[AGNO YÜZLÜK KARŞILIĞI]]*0.5)+BaşvuruListesi3[[#This Row],[ERASMUS+ FAALİYETİNDEN DAHA ÖNE YARARLANMA]]+BaşvuruListesi3[[#This Row],[SEÇİM ÖNCELİKLERİ]]</f>
        <v>84.974999999999994</v>
      </c>
      <c r="P13" s="5" t="s">
        <v>81</v>
      </c>
    </row>
    <row r="14" spans="1:16" x14ac:dyDescent="0.25">
      <c r="A14" s="8">
        <v>12</v>
      </c>
      <c r="B14" s="4" t="s">
        <v>104</v>
      </c>
      <c r="C14" s="4" t="s">
        <v>105</v>
      </c>
      <c r="D14" s="6" t="s">
        <v>221</v>
      </c>
      <c r="E14" s="6" t="s">
        <v>27</v>
      </c>
      <c r="F14" s="4" t="s">
        <v>45</v>
      </c>
      <c r="G14" s="4" t="s">
        <v>22</v>
      </c>
      <c r="H14" s="4">
        <v>84</v>
      </c>
      <c r="I14" s="4">
        <v>88.3</v>
      </c>
      <c r="J14" s="5">
        <f>BaşvuruListesi3[[#This Row],[YAZILI PUANI]]*0.75+BaşvuruListesi3[[#This Row],[SÖZLÜ PUANI]]*0.25</f>
        <v>85.075000000000003</v>
      </c>
      <c r="K14" s="3">
        <v>3.25</v>
      </c>
      <c r="L14" s="5">
        <v>82.5</v>
      </c>
      <c r="M14" s="5">
        <v>0</v>
      </c>
      <c r="N14" s="5">
        <v>0</v>
      </c>
      <c r="O14" s="5">
        <f>(BaşvuruListesi3[[#This Row],[YABANCI DİL PUANI
(%75 YAZILI+%25 SÖZLÜ)]]*0.5+BaşvuruListesi3[[#This Row],[AGNO YÜZLÜK KARŞILIĞI]]*0.5)+BaşvuruListesi3[[#This Row],[ERASMUS+ FAALİYETİNDEN DAHA ÖNE YARARLANMA]]+BaşvuruListesi3[[#This Row],[SEÇİM ÖNCELİKLERİ]]</f>
        <v>83.787499999999994</v>
      </c>
      <c r="P14" s="5" t="s">
        <v>81</v>
      </c>
    </row>
    <row r="15" spans="1:16" x14ac:dyDescent="0.25">
      <c r="A15" s="7">
        <v>13</v>
      </c>
      <c r="B15" s="4" t="s">
        <v>106</v>
      </c>
      <c r="C15" s="4" t="s">
        <v>210</v>
      </c>
      <c r="D15" s="6" t="s">
        <v>188</v>
      </c>
      <c r="E15" s="6" t="s">
        <v>27</v>
      </c>
      <c r="F15" s="4" t="s">
        <v>45</v>
      </c>
      <c r="G15" s="4" t="s">
        <v>22</v>
      </c>
      <c r="H15" s="4">
        <v>84</v>
      </c>
      <c r="I15" s="4">
        <v>71.599999999999994</v>
      </c>
      <c r="J15" s="5">
        <f>BaşvuruListesi3[[#This Row],[YAZILI PUANI]]*0.75+BaşvuruListesi3[[#This Row],[SÖZLÜ PUANI]]*0.25</f>
        <v>80.900000000000006</v>
      </c>
      <c r="K15" s="3" t="s">
        <v>56</v>
      </c>
      <c r="L15" s="5">
        <v>86.46</v>
      </c>
      <c r="M15" s="5">
        <v>0</v>
      </c>
      <c r="N15" s="5">
        <v>0</v>
      </c>
      <c r="O15" s="5">
        <f>(BaşvuruListesi3[[#This Row],[YABANCI DİL PUANI
(%75 YAZILI+%25 SÖZLÜ)]]*0.5+BaşvuruListesi3[[#This Row],[AGNO YÜZLÜK KARŞILIĞI]]*0.5)+BaşvuruListesi3[[#This Row],[ERASMUS+ FAALİYETİNDEN DAHA ÖNE YARARLANMA]]+BaşvuruListesi3[[#This Row],[SEÇİM ÖNCELİKLERİ]]</f>
        <v>83.68</v>
      </c>
      <c r="P15" s="5" t="s">
        <v>81</v>
      </c>
    </row>
    <row r="16" spans="1:16" x14ac:dyDescent="0.25">
      <c r="A16" s="8">
        <v>14</v>
      </c>
      <c r="B16" s="4" t="s">
        <v>107</v>
      </c>
      <c r="C16" s="4" t="s">
        <v>108</v>
      </c>
      <c r="D16" s="6" t="s">
        <v>223</v>
      </c>
      <c r="E16" s="6" t="s">
        <v>27</v>
      </c>
      <c r="F16" s="4" t="s">
        <v>45</v>
      </c>
      <c r="G16" s="4" t="s">
        <v>22</v>
      </c>
      <c r="H16" s="4">
        <v>82</v>
      </c>
      <c r="I16" s="4">
        <v>70</v>
      </c>
      <c r="J16" s="5">
        <f>BaşvuruListesi3[[#This Row],[YAZILI PUANI]]*0.75+BaşvuruListesi3[[#This Row],[SÖZLÜ PUANI]]*0.25</f>
        <v>79</v>
      </c>
      <c r="K16" s="3" t="s">
        <v>67</v>
      </c>
      <c r="L16" s="5">
        <v>86.7</v>
      </c>
      <c r="M16" s="5">
        <v>0</v>
      </c>
      <c r="N16" s="5">
        <v>0</v>
      </c>
      <c r="O16" s="5">
        <f>(BaşvuruListesi3[[#This Row],[YABANCI DİL PUANI
(%75 YAZILI+%25 SÖZLÜ)]]*0.5+BaşvuruListesi3[[#This Row],[AGNO YÜZLÜK KARŞILIĞI]]*0.5)+BaşvuruListesi3[[#This Row],[ERASMUS+ FAALİYETİNDEN DAHA ÖNE YARARLANMA]]+BaşvuruListesi3[[#This Row],[SEÇİM ÖNCELİKLERİ]]</f>
        <v>82.85</v>
      </c>
      <c r="P16" s="5" t="s">
        <v>81</v>
      </c>
    </row>
    <row r="17" spans="1:16" x14ac:dyDescent="0.25">
      <c r="A17" s="7">
        <v>15</v>
      </c>
      <c r="B17" s="4" t="s">
        <v>109</v>
      </c>
      <c r="C17" s="4" t="s">
        <v>110</v>
      </c>
      <c r="D17" s="6" t="s">
        <v>189</v>
      </c>
      <c r="E17" s="6" t="s">
        <v>27</v>
      </c>
      <c r="F17" s="4" t="s">
        <v>45</v>
      </c>
      <c r="G17" s="4" t="s">
        <v>22</v>
      </c>
      <c r="H17" s="4">
        <v>77</v>
      </c>
      <c r="I17" s="4">
        <v>70</v>
      </c>
      <c r="J17" s="5">
        <f>BaşvuruListesi3[[#This Row],[YAZILI PUANI]]*0.75+BaşvuruListesi3[[#This Row],[SÖZLÜ PUANI]]*0.25</f>
        <v>75.25</v>
      </c>
      <c r="K17" s="3" t="s">
        <v>64</v>
      </c>
      <c r="L17" s="5">
        <v>89.26</v>
      </c>
      <c r="M17" s="5">
        <v>0</v>
      </c>
      <c r="N17" s="5">
        <v>0</v>
      </c>
      <c r="O17" s="5">
        <f>(BaşvuruListesi3[[#This Row],[YABANCI DİL PUANI
(%75 YAZILI+%25 SÖZLÜ)]]*0.5+BaşvuruListesi3[[#This Row],[AGNO YÜZLÜK KARŞILIĞI]]*0.5)+BaşvuruListesi3[[#This Row],[ERASMUS+ FAALİYETİNDEN DAHA ÖNE YARARLANMA]]+BaşvuruListesi3[[#This Row],[SEÇİM ÖNCELİKLERİ]]</f>
        <v>82.254999999999995</v>
      </c>
      <c r="P17" s="5" t="s">
        <v>81</v>
      </c>
    </row>
    <row r="18" spans="1:16" x14ac:dyDescent="0.25">
      <c r="A18" s="8">
        <v>16</v>
      </c>
      <c r="B18" s="4" t="s">
        <v>111</v>
      </c>
      <c r="C18" s="4" t="s">
        <v>112</v>
      </c>
      <c r="D18" s="6" t="s">
        <v>202</v>
      </c>
      <c r="E18" s="6" t="s">
        <v>27</v>
      </c>
      <c r="F18" s="4" t="s">
        <v>45</v>
      </c>
      <c r="G18" s="4" t="s">
        <v>22</v>
      </c>
      <c r="H18" s="4">
        <v>87</v>
      </c>
      <c r="I18" s="4">
        <v>63.3</v>
      </c>
      <c r="J18" s="5">
        <f>BaşvuruListesi3[[#This Row],[YAZILI PUANI]]*0.75+BaşvuruListesi3[[#This Row],[SÖZLÜ PUANI]]*0.25</f>
        <v>81.075000000000003</v>
      </c>
      <c r="K18" s="3" t="s">
        <v>71</v>
      </c>
      <c r="L18" s="5">
        <v>83.2</v>
      </c>
      <c r="M18" s="5">
        <v>0</v>
      </c>
      <c r="N18" s="5">
        <v>0</v>
      </c>
      <c r="O18" s="5">
        <f>(BaşvuruListesi3[[#This Row],[YABANCI DİL PUANI
(%75 YAZILI+%25 SÖZLÜ)]]*0.5+BaşvuruListesi3[[#This Row],[AGNO YÜZLÜK KARŞILIĞI]]*0.5)+BaşvuruListesi3[[#This Row],[ERASMUS+ FAALİYETİNDEN DAHA ÖNE YARARLANMA]]+BaşvuruListesi3[[#This Row],[SEÇİM ÖNCELİKLERİ]]</f>
        <v>82.137500000000003</v>
      </c>
      <c r="P18" s="5" t="s">
        <v>81</v>
      </c>
    </row>
    <row r="19" spans="1:16" x14ac:dyDescent="0.25">
      <c r="A19" s="7">
        <v>17</v>
      </c>
      <c r="B19" s="4" t="s">
        <v>113</v>
      </c>
      <c r="C19" s="4" t="s">
        <v>95</v>
      </c>
      <c r="D19" s="6" t="s">
        <v>189</v>
      </c>
      <c r="E19" s="6" t="s">
        <v>27</v>
      </c>
      <c r="F19" s="4" t="s">
        <v>45</v>
      </c>
      <c r="G19" s="4" t="s">
        <v>22</v>
      </c>
      <c r="H19" s="4">
        <v>84</v>
      </c>
      <c r="I19" s="4">
        <v>90</v>
      </c>
      <c r="J19" s="5">
        <f>BaşvuruListesi3[[#This Row],[YAZILI PUANI]]*0.75+BaşvuruListesi3[[#This Row],[SÖZLÜ PUANI]]*0.25</f>
        <v>85.5</v>
      </c>
      <c r="K19" s="3" t="s">
        <v>62</v>
      </c>
      <c r="L19" s="5">
        <v>77.36</v>
      </c>
      <c r="M19" s="5">
        <v>0</v>
      </c>
      <c r="N19" s="5">
        <v>0</v>
      </c>
      <c r="O19" s="5">
        <f>(BaşvuruListesi3[[#This Row],[YABANCI DİL PUANI
(%75 YAZILI+%25 SÖZLÜ)]]*0.5+BaşvuruListesi3[[#This Row],[AGNO YÜZLÜK KARŞILIĞI]]*0.5)+BaşvuruListesi3[[#This Row],[ERASMUS+ FAALİYETİNDEN DAHA ÖNE YARARLANMA]]+BaşvuruListesi3[[#This Row],[SEÇİM ÖNCELİKLERİ]]</f>
        <v>81.430000000000007</v>
      </c>
      <c r="P19" s="5" t="s">
        <v>81</v>
      </c>
    </row>
    <row r="20" spans="1:16" x14ac:dyDescent="0.25">
      <c r="A20" s="8">
        <v>18</v>
      </c>
      <c r="B20" s="4" t="s">
        <v>114</v>
      </c>
      <c r="C20" s="4" t="s">
        <v>105</v>
      </c>
      <c r="D20" s="6" t="s">
        <v>190</v>
      </c>
      <c r="E20" s="6" t="s">
        <v>27</v>
      </c>
      <c r="F20" s="4" t="s">
        <v>45</v>
      </c>
      <c r="G20" s="4" t="s">
        <v>22</v>
      </c>
      <c r="H20" s="4">
        <v>82</v>
      </c>
      <c r="I20" s="4">
        <v>73.3</v>
      </c>
      <c r="J20" s="5">
        <f>BaşvuruListesi3[[#This Row],[YAZILI PUANI]]*0.75+BaşvuruListesi3[[#This Row],[SÖZLÜ PUANI]]*0.25</f>
        <v>79.825000000000003</v>
      </c>
      <c r="K20" s="3">
        <v>3.07</v>
      </c>
      <c r="L20" s="5">
        <v>78.3</v>
      </c>
      <c r="M20" s="5">
        <v>0</v>
      </c>
      <c r="N20" s="5">
        <v>0</v>
      </c>
      <c r="O20" s="5">
        <f>(BaşvuruListesi3[[#This Row],[YABANCI DİL PUANI
(%75 YAZILI+%25 SÖZLÜ)]]*0.5+BaşvuruListesi3[[#This Row],[AGNO YÜZLÜK KARŞILIĞI]]*0.5)+BaşvuruListesi3[[#This Row],[ERASMUS+ FAALİYETİNDEN DAHA ÖNE YARARLANMA]]+BaşvuruListesi3[[#This Row],[SEÇİM ÖNCELİKLERİ]]</f>
        <v>79.0625</v>
      </c>
      <c r="P20" s="5" t="s">
        <v>81</v>
      </c>
    </row>
    <row r="21" spans="1:16" x14ac:dyDescent="0.25">
      <c r="A21" s="7">
        <v>19</v>
      </c>
      <c r="B21" s="4" t="s">
        <v>115</v>
      </c>
      <c r="C21" s="4" t="s">
        <v>211</v>
      </c>
      <c r="D21" s="6" t="s">
        <v>191</v>
      </c>
      <c r="E21" s="6" t="s">
        <v>27</v>
      </c>
      <c r="F21" s="4" t="s">
        <v>45</v>
      </c>
      <c r="G21" s="4" t="s">
        <v>22</v>
      </c>
      <c r="H21" s="4">
        <v>70</v>
      </c>
      <c r="I21" s="4">
        <v>88.3</v>
      </c>
      <c r="J21" s="5">
        <f>BaşvuruListesi3[[#This Row],[YAZILI PUANI]]*0.75+BaşvuruListesi3[[#This Row],[SÖZLÜ PUANI]]*0.25</f>
        <v>74.575000000000003</v>
      </c>
      <c r="K21" s="3" t="s">
        <v>72</v>
      </c>
      <c r="L21" s="5">
        <v>82.5</v>
      </c>
      <c r="M21" s="5">
        <v>0</v>
      </c>
      <c r="N21" s="5">
        <v>0</v>
      </c>
      <c r="O21" s="5">
        <f>(BaşvuruListesi3[[#This Row],[YABANCI DİL PUANI
(%75 YAZILI+%25 SÖZLÜ)]]*0.5+BaşvuruListesi3[[#This Row],[AGNO YÜZLÜK KARŞILIĞI]]*0.5)+BaşvuruListesi3[[#This Row],[ERASMUS+ FAALİYETİNDEN DAHA ÖNE YARARLANMA]]+BaşvuruListesi3[[#This Row],[SEÇİM ÖNCELİKLERİ]]</f>
        <v>78.537499999999994</v>
      </c>
      <c r="P21" s="5" t="s">
        <v>81</v>
      </c>
    </row>
    <row r="22" spans="1:16" x14ac:dyDescent="0.25">
      <c r="A22" s="8">
        <v>20</v>
      </c>
      <c r="B22" s="4" t="s">
        <v>116</v>
      </c>
      <c r="C22" s="4" t="s">
        <v>103</v>
      </c>
      <c r="D22" s="6" t="s">
        <v>192</v>
      </c>
      <c r="E22" s="6" t="s">
        <v>27</v>
      </c>
      <c r="F22" s="4" t="s">
        <v>45</v>
      </c>
      <c r="G22" s="4" t="s">
        <v>22</v>
      </c>
      <c r="H22" s="4">
        <v>84</v>
      </c>
      <c r="I22" s="4">
        <v>50</v>
      </c>
      <c r="J22" s="5">
        <f>BaşvuruListesi3[[#This Row],[YAZILI PUANI]]*0.75+BaşvuruListesi3[[#This Row],[SÖZLÜ PUANI]]*0.25</f>
        <v>75.5</v>
      </c>
      <c r="K22" s="3" t="s">
        <v>59</v>
      </c>
      <c r="L22" s="5">
        <v>78.53</v>
      </c>
      <c r="M22" s="5">
        <v>0</v>
      </c>
      <c r="N22" s="5">
        <v>0</v>
      </c>
      <c r="O22" s="5">
        <f>(BaşvuruListesi3[[#This Row],[YABANCI DİL PUANI
(%75 YAZILI+%25 SÖZLÜ)]]*0.5+BaşvuruListesi3[[#This Row],[AGNO YÜZLÜK KARŞILIĞI]]*0.5)+BaşvuruListesi3[[#This Row],[ERASMUS+ FAALİYETİNDEN DAHA ÖNE YARARLANMA]]+BaşvuruListesi3[[#This Row],[SEÇİM ÖNCELİKLERİ]]</f>
        <v>77.015000000000001</v>
      </c>
      <c r="P22" s="5" t="s">
        <v>81</v>
      </c>
    </row>
    <row r="23" spans="1:16" x14ac:dyDescent="0.25">
      <c r="A23" s="7">
        <v>21</v>
      </c>
      <c r="B23" s="4" t="s">
        <v>117</v>
      </c>
      <c r="C23" s="4" t="s">
        <v>118</v>
      </c>
      <c r="D23" s="6" t="s">
        <v>199</v>
      </c>
      <c r="E23" s="6" t="s">
        <v>27</v>
      </c>
      <c r="F23" s="4" t="s">
        <v>45</v>
      </c>
      <c r="G23" s="4" t="s">
        <v>22</v>
      </c>
      <c r="H23" s="4">
        <v>81.25</v>
      </c>
      <c r="I23" s="4">
        <v>71.599999999999994</v>
      </c>
      <c r="J23" s="5">
        <f>BaşvuruListesi3[[#This Row],[YAZILI PUANI]]*0.75+BaşvuruListesi3[[#This Row],[SÖZLÜ PUANI]]*0.25</f>
        <v>78.837500000000006</v>
      </c>
      <c r="K23" s="3" t="s">
        <v>58</v>
      </c>
      <c r="L23" s="5">
        <v>74.33</v>
      </c>
      <c r="M23" s="5">
        <v>0</v>
      </c>
      <c r="N23" s="5">
        <v>0</v>
      </c>
      <c r="O23" s="5">
        <f>(BaşvuruListesi3[[#This Row],[YABANCI DİL PUANI
(%75 YAZILI+%25 SÖZLÜ)]]*0.5+BaşvuruListesi3[[#This Row],[AGNO YÜZLÜK KARŞILIĞI]]*0.5)+BaşvuruListesi3[[#This Row],[ERASMUS+ FAALİYETİNDEN DAHA ÖNE YARARLANMA]]+BaşvuruListesi3[[#This Row],[SEÇİM ÖNCELİKLERİ]]</f>
        <v>76.583750000000009</v>
      </c>
      <c r="P23" s="5" t="s">
        <v>81</v>
      </c>
    </row>
    <row r="24" spans="1:16" x14ac:dyDescent="0.25">
      <c r="A24" s="8">
        <v>22</v>
      </c>
      <c r="B24" s="4" t="s">
        <v>119</v>
      </c>
      <c r="C24" s="4" t="s">
        <v>210</v>
      </c>
      <c r="D24" s="6" t="s">
        <v>220</v>
      </c>
      <c r="E24" s="6" t="s">
        <v>27</v>
      </c>
      <c r="F24" s="4" t="s">
        <v>45</v>
      </c>
      <c r="G24" s="4" t="s">
        <v>22</v>
      </c>
      <c r="H24" s="4">
        <v>80</v>
      </c>
      <c r="I24" s="4">
        <v>71.599999999999994</v>
      </c>
      <c r="J24" s="5">
        <f>BaşvuruListesi3[[#This Row],[YAZILI PUANI]]*0.75+BaşvuruListesi3[[#This Row],[SÖZLÜ PUANI]]*0.25</f>
        <v>77.900000000000006</v>
      </c>
      <c r="K24" s="3" t="s">
        <v>57</v>
      </c>
      <c r="L24" s="5">
        <v>75.260000000000005</v>
      </c>
      <c r="M24" s="5">
        <v>0</v>
      </c>
      <c r="N24" s="5">
        <v>0</v>
      </c>
      <c r="O24" s="5">
        <f>(BaşvuruListesi3[[#This Row],[YABANCI DİL PUANI
(%75 YAZILI+%25 SÖZLÜ)]]*0.5+BaşvuruListesi3[[#This Row],[AGNO YÜZLÜK KARŞILIĞI]]*0.5)+BaşvuruListesi3[[#This Row],[ERASMUS+ FAALİYETİNDEN DAHA ÖNE YARARLANMA]]+BaşvuruListesi3[[#This Row],[SEÇİM ÖNCELİKLERİ]]</f>
        <v>76.580000000000013</v>
      </c>
      <c r="P24" s="5" t="s">
        <v>81</v>
      </c>
    </row>
    <row r="25" spans="1:16" x14ac:dyDescent="0.25">
      <c r="A25" s="7">
        <v>23</v>
      </c>
      <c r="B25" s="4" t="s">
        <v>120</v>
      </c>
      <c r="C25" s="4" t="s">
        <v>194</v>
      </c>
      <c r="D25" s="6" t="s">
        <v>187</v>
      </c>
      <c r="E25" s="6" t="s">
        <v>27</v>
      </c>
      <c r="F25" s="4" t="s">
        <v>45</v>
      </c>
      <c r="G25" s="4" t="s">
        <v>22</v>
      </c>
      <c r="H25" s="4">
        <v>63</v>
      </c>
      <c r="I25" s="4">
        <v>76.599999999999994</v>
      </c>
      <c r="J25" s="5">
        <f>BaşvuruListesi3[[#This Row],[YAZILI PUANI]]*0.75+BaşvuruListesi3[[#This Row],[SÖZLÜ PUANI]]*0.25</f>
        <v>66.400000000000006</v>
      </c>
      <c r="K25" s="3" t="s">
        <v>73</v>
      </c>
      <c r="L25" s="5">
        <v>84.83</v>
      </c>
      <c r="M25" s="5">
        <v>0</v>
      </c>
      <c r="N25" s="5">
        <v>0</v>
      </c>
      <c r="O25" s="5">
        <f>(BaşvuruListesi3[[#This Row],[YABANCI DİL PUANI
(%75 YAZILI+%25 SÖZLÜ)]]*0.5+BaşvuruListesi3[[#This Row],[AGNO YÜZLÜK KARŞILIĞI]]*0.5)+BaşvuruListesi3[[#This Row],[ERASMUS+ FAALİYETİNDEN DAHA ÖNE YARARLANMA]]+BaşvuruListesi3[[#This Row],[SEÇİM ÖNCELİKLERİ]]</f>
        <v>75.615000000000009</v>
      </c>
      <c r="P25" s="5" t="s">
        <v>81</v>
      </c>
    </row>
    <row r="26" spans="1:16" x14ac:dyDescent="0.25">
      <c r="A26" s="8">
        <v>24</v>
      </c>
      <c r="B26" s="4" t="s">
        <v>121</v>
      </c>
      <c r="C26" s="4" t="s">
        <v>122</v>
      </c>
      <c r="D26" s="6" t="s">
        <v>165</v>
      </c>
      <c r="E26" s="6" t="s">
        <v>36</v>
      </c>
      <c r="F26" s="4" t="s">
        <v>49</v>
      </c>
      <c r="G26" s="4" t="s">
        <v>22</v>
      </c>
      <c r="H26" s="4">
        <v>65</v>
      </c>
      <c r="I26" s="4">
        <v>36.6</v>
      </c>
      <c r="J26" s="5">
        <f>BaşvuruListesi3[[#This Row],[YAZILI PUANI]]*0.75+BaşvuruListesi3[[#This Row],[SÖZLÜ PUANI]]*0.25</f>
        <v>57.9</v>
      </c>
      <c r="K26" s="3" t="s">
        <v>68</v>
      </c>
      <c r="L26" s="5">
        <v>88.1</v>
      </c>
      <c r="M26" s="5">
        <v>0</v>
      </c>
      <c r="N26" s="5">
        <v>0</v>
      </c>
      <c r="O26" s="5">
        <f>(BaşvuruListesi3[[#This Row],[YABANCI DİL PUANI
(%75 YAZILI+%25 SÖZLÜ)]]*0.5+BaşvuruListesi3[[#This Row],[AGNO YÜZLÜK KARŞILIĞI]]*0.5)+BaşvuruListesi3[[#This Row],[ERASMUS+ FAALİYETİNDEN DAHA ÖNE YARARLANMA]]+BaşvuruListesi3[[#This Row],[SEÇİM ÖNCELİKLERİ]]</f>
        <v>73</v>
      </c>
      <c r="P26" s="5" t="s">
        <v>85</v>
      </c>
    </row>
    <row r="27" spans="1:16" x14ac:dyDescent="0.25">
      <c r="A27" s="7">
        <v>25</v>
      </c>
      <c r="B27" s="4" t="s">
        <v>123</v>
      </c>
      <c r="C27" s="4" t="s">
        <v>124</v>
      </c>
      <c r="D27" s="6" t="s">
        <v>204</v>
      </c>
      <c r="E27" s="6" t="s">
        <v>27</v>
      </c>
      <c r="F27" s="4" t="s">
        <v>45</v>
      </c>
      <c r="G27" s="4" t="s">
        <v>22</v>
      </c>
      <c r="H27" s="4">
        <v>74</v>
      </c>
      <c r="I27" s="4">
        <v>63.3</v>
      </c>
      <c r="J27" s="5">
        <f>BaşvuruListesi3[[#This Row],[YAZILI PUANI]]*0.75+BaşvuruListesi3[[#This Row],[SÖZLÜ PUANI]]*0.25</f>
        <v>71.325000000000003</v>
      </c>
      <c r="K27" s="3" t="s">
        <v>61</v>
      </c>
      <c r="L27" s="5">
        <v>72.7</v>
      </c>
      <c r="M27" s="5">
        <v>0</v>
      </c>
      <c r="N27" s="5">
        <v>0</v>
      </c>
      <c r="O27" s="5">
        <f>(BaşvuruListesi3[[#This Row],[YABANCI DİL PUANI
(%75 YAZILI+%25 SÖZLÜ)]]*0.5+BaşvuruListesi3[[#This Row],[AGNO YÜZLÜK KARŞILIĞI]]*0.5)+BaşvuruListesi3[[#This Row],[ERASMUS+ FAALİYETİNDEN DAHA ÖNE YARARLANMA]]+BaşvuruListesi3[[#This Row],[SEÇİM ÖNCELİKLERİ]]</f>
        <v>72.012500000000003</v>
      </c>
      <c r="P27" s="5" t="s">
        <v>81</v>
      </c>
    </row>
    <row r="28" spans="1:16" x14ac:dyDescent="0.25">
      <c r="A28" s="8">
        <v>26</v>
      </c>
      <c r="B28" s="4" t="s">
        <v>125</v>
      </c>
      <c r="C28" s="4" t="s">
        <v>212</v>
      </c>
      <c r="D28" s="6" t="s">
        <v>221</v>
      </c>
      <c r="E28" s="6" t="s">
        <v>27</v>
      </c>
      <c r="F28" s="4" t="s">
        <v>45</v>
      </c>
      <c r="G28" s="4" t="s">
        <v>22</v>
      </c>
      <c r="H28" s="4">
        <v>62</v>
      </c>
      <c r="I28" s="4">
        <v>83.3</v>
      </c>
      <c r="J28" s="5">
        <f>BaşvuruListesi3[[#This Row],[YAZILI PUANI]]*0.75+BaşvuruListesi3[[#This Row],[SÖZLÜ PUANI]]*0.25</f>
        <v>67.325000000000003</v>
      </c>
      <c r="K28" s="3" t="s">
        <v>66</v>
      </c>
      <c r="L28" s="5">
        <v>73.63</v>
      </c>
      <c r="M28" s="5">
        <v>0</v>
      </c>
      <c r="N28" s="5">
        <v>0</v>
      </c>
      <c r="O28" s="5">
        <f>(BaşvuruListesi3[[#This Row],[YABANCI DİL PUANI
(%75 YAZILI+%25 SÖZLÜ)]]*0.5+BaşvuruListesi3[[#This Row],[AGNO YÜZLÜK KARŞILIĞI]]*0.5)+BaşvuruListesi3[[#This Row],[ERASMUS+ FAALİYETİNDEN DAHA ÖNE YARARLANMA]]+BaşvuruListesi3[[#This Row],[SEÇİM ÖNCELİKLERİ]]</f>
        <v>70.477499999999992</v>
      </c>
      <c r="P28" s="5" t="s">
        <v>81</v>
      </c>
    </row>
    <row r="29" spans="1:16" x14ac:dyDescent="0.25">
      <c r="A29" s="7">
        <v>27</v>
      </c>
      <c r="B29" s="4" t="s">
        <v>126</v>
      </c>
      <c r="C29" s="4" t="s">
        <v>212</v>
      </c>
      <c r="D29" s="6" t="s">
        <v>222</v>
      </c>
      <c r="E29" s="6" t="s">
        <v>27</v>
      </c>
      <c r="F29" s="4" t="s">
        <v>45</v>
      </c>
      <c r="G29" s="4" t="s">
        <v>22</v>
      </c>
      <c r="H29" s="4">
        <v>65</v>
      </c>
      <c r="I29" s="4">
        <v>76.599999999999994</v>
      </c>
      <c r="J29" s="5">
        <f>BaşvuruListesi3[[#This Row],[YAZILI PUANI]]*0.75+BaşvuruListesi3[[#This Row],[SÖZLÜ PUANI]]*0.25</f>
        <v>67.900000000000006</v>
      </c>
      <c r="K29" s="3" t="s">
        <v>65</v>
      </c>
      <c r="L29" s="5">
        <v>71.53</v>
      </c>
      <c r="M29" s="5">
        <v>0</v>
      </c>
      <c r="N29" s="5">
        <v>0</v>
      </c>
      <c r="O29" s="5">
        <f>(BaşvuruListesi3[[#This Row],[YABANCI DİL PUANI
(%75 YAZILI+%25 SÖZLÜ)]]*0.5+BaşvuruListesi3[[#This Row],[AGNO YÜZLÜK KARŞILIĞI]]*0.5)+BaşvuruListesi3[[#This Row],[ERASMUS+ FAALİYETİNDEN DAHA ÖNE YARARLANMA]]+BaşvuruListesi3[[#This Row],[SEÇİM ÖNCELİKLERİ]]</f>
        <v>69.715000000000003</v>
      </c>
      <c r="P29" s="5" t="s">
        <v>81</v>
      </c>
    </row>
    <row r="30" spans="1:16" x14ac:dyDescent="0.25">
      <c r="A30" s="8">
        <v>28</v>
      </c>
      <c r="B30" s="4" t="s">
        <v>127</v>
      </c>
      <c r="C30" s="4" t="s">
        <v>209</v>
      </c>
      <c r="D30" s="6" t="s">
        <v>193</v>
      </c>
      <c r="E30" s="6" t="s">
        <v>27</v>
      </c>
      <c r="F30" s="4" t="s">
        <v>45</v>
      </c>
      <c r="G30" s="4" t="s">
        <v>22</v>
      </c>
      <c r="H30" s="4">
        <v>65</v>
      </c>
      <c r="I30" s="4">
        <v>73</v>
      </c>
      <c r="J30" s="5">
        <f>BaşvuruListesi3[[#This Row],[YAZILI PUANI]]*0.75+BaşvuruListesi3[[#This Row],[SÖZLÜ PUANI]]*0.25</f>
        <v>67</v>
      </c>
      <c r="K30" s="3" t="s">
        <v>52</v>
      </c>
      <c r="L30" s="5">
        <v>65.459999999999994</v>
      </c>
      <c r="M30" s="5">
        <v>0</v>
      </c>
      <c r="N30" s="5">
        <v>0</v>
      </c>
      <c r="O30" s="5">
        <f>(BaşvuruListesi3[[#This Row],[YABANCI DİL PUANI
(%75 YAZILI+%25 SÖZLÜ)]]*0.5+BaşvuruListesi3[[#This Row],[AGNO YÜZLÜK KARŞILIĞI]]*0.5)+BaşvuruListesi3[[#This Row],[ERASMUS+ FAALİYETİNDEN DAHA ÖNE YARARLANMA]]+BaşvuruListesi3[[#This Row],[SEÇİM ÖNCELİKLERİ]]</f>
        <v>66.22999999999999</v>
      </c>
      <c r="P30" s="5" t="s">
        <v>81</v>
      </c>
    </row>
    <row r="31" spans="1:16" x14ac:dyDescent="0.25">
      <c r="A31" s="7">
        <v>29</v>
      </c>
      <c r="B31" s="4" t="s">
        <v>128</v>
      </c>
      <c r="C31" s="4" t="s">
        <v>129</v>
      </c>
      <c r="D31" s="6" t="s">
        <v>103</v>
      </c>
      <c r="E31" s="6" t="s">
        <v>29</v>
      </c>
      <c r="F31" s="4" t="s">
        <v>30</v>
      </c>
      <c r="G31" s="4" t="s">
        <v>22</v>
      </c>
      <c r="H31" s="4">
        <v>50</v>
      </c>
      <c r="I31" s="4">
        <v>55</v>
      </c>
      <c r="J31" s="5">
        <f>BaşvuruListesi3[[#This Row],[YAZILI PUANI]]*0.75+BaşvuruListesi3[[#This Row],[SÖZLÜ PUANI]]*0.25</f>
        <v>51.25</v>
      </c>
      <c r="K31" s="10" t="s">
        <v>82</v>
      </c>
      <c r="L31" s="10"/>
      <c r="M31" s="10"/>
      <c r="N31" s="10"/>
      <c r="O31" s="10"/>
      <c r="P31" s="5" t="s">
        <v>86</v>
      </c>
    </row>
    <row r="32" spans="1:16" x14ac:dyDescent="0.25">
      <c r="A32" s="8">
        <v>30</v>
      </c>
      <c r="B32" s="4" t="s">
        <v>130</v>
      </c>
      <c r="C32" s="4" t="s">
        <v>131</v>
      </c>
      <c r="D32" s="6" t="s">
        <v>194</v>
      </c>
      <c r="E32" s="6" t="s">
        <v>27</v>
      </c>
      <c r="F32" s="4" t="s">
        <v>46</v>
      </c>
      <c r="G32" s="4" t="s">
        <v>22</v>
      </c>
      <c r="H32" s="4">
        <v>58</v>
      </c>
      <c r="I32" s="4">
        <v>26.6</v>
      </c>
      <c r="J32" s="5">
        <f>BaşvuruListesi3[[#This Row],[YAZILI PUANI]]*0.75+BaşvuruListesi3[[#This Row],[SÖZLÜ PUANI]]*0.25</f>
        <v>50.15</v>
      </c>
      <c r="K32" s="10" t="s">
        <v>82</v>
      </c>
      <c r="L32" s="10"/>
      <c r="M32" s="10"/>
      <c r="N32" s="10"/>
      <c r="O32" s="10"/>
      <c r="P32" s="5" t="s">
        <v>86</v>
      </c>
    </row>
    <row r="33" spans="1:16" x14ac:dyDescent="0.25">
      <c r="A33" s="7">
        <v>31</v>
      </c>
      <c r="B33" s="4" t="s">
        <v>132</v>
      </c>
      <c r="C33" s="4" t="s">
        <v>213</v>
      </c>
      <c r="D33" s="6" t="s">
        <v>188</v>
      </c>
      <c r="E33" s="6" t="s">
        <v>28</v>
      </c>
      <c r="F33" s="4" t="s">
        <v>20</v>
      </c>
      <c r="G33" s="4" t="s">
        <v>22</v>
      </c>
      <c r="H33" s="4">
        <v>58</v>
      </c>
      <c r="I33" s="4">
        <v>23.3</v>
      </c>
      <c r="J33" s="5">
        <f>BaşvuruListesi3[[#This Row],[YAZILI PUANI]]*0.75+BaşvuruListesi3[[#This Row],[SÖZLÜ PUANI]]*0.25</f>
        <v>49.325000000000003</v>
      </c>
      <c r="K33" s="10" t="s">
        <v>82</v>
      </c>
      <c r="L33" s="10"/>
      <c r="M33" s="10"/>
      <c r="N33" s="10"/>
      <c r="O33" s="10"/>
      <c r="P33" s="5" t="s">
        <v>86</v>
      </c>
    </row>
    <row r="34" spans="1:16" x14ac:dyDescent="0.25">
      <c r="A34" s="8">
        <v>32</v>
      </c>
      <c r="B34" s="4" t="s">
        <v>133</v>
      </c>
      <c r="C34" s="4" t="s">
        <v>110</v>
      </c>
      <c r="D34" s="6" t="s">
        <v>195</v>
      </c>
      <c r="E34" s="6" t="s">
        <v>27</v>
      </c>
      <c r="F34" s="4" t="s">
        <v>38</v>
      </c>
      <c r="G34" s="4" t="s">
        <v>22</v>
      </c>
      <c r="H34" s="4">
        <v>55</v>
      </c>
      <c r="I34" s="4">
        <v>30</v>
      </c>
      <c r="J34" s="5">
        <f>BaşvuruListesi3[[#This Row],[YAZILI PUANI]]*0.75+BaşvuruListesi3[[#This Row],[SÖZLÜ PUANI]]*0.25</f>
        <v>48.75</v>
      </c>
      <c r="K34" s="10" t="s">
        <v>82</v>
      </c>
      <c r="L34" s="10"/>
      <c r="M34" s="10"/>
      <c r="N34" s="10"/>
      <c r="O34" s="10"/>
      <c r="P34" s="5" t="s">
        <v>86</v>
      </c>
    </row>
    <row r="35" spans="1:16" x14ac:dyDescent="0.25">
      <c r="A35" s="7">
        <v>33</v>
      </c>
      <c r="B35" s="4" t="s">
        <v>134</v>
      </c>
      <c r="C35" s="4" t="s">
        <v>103</v>
      </c>
      <c r="D35" s="6" t="s">
        <v>165</v>
      </c>
      <c r="E35" s="6" t="s">
        <v>28</v>
      </c>
      <c r="F35" s="4" t="s">
        <v>20</v>
      </c>
      <c r="G35" s="4" t="s">
        <v>22</v>
      </c>
      <c r="H35" s="4">
        <v>64</v>
      </c>
      <c r="I35" s="4">
        <v>0</v>
      </c>
      <c r="J35" s="5">
        <f>BaşvuruListesi3[[#This Row],[YAZILI PUANI]]*0.75+BaşvuruListesi3[[#This Row],[SÖZLÜ PUANI]]*0.25</f>
        <v>48</v>
      </c>
      <c r="K35" s="10" t="s">
        <v>82</v>
      </c>
      <c r="L35" s="10"/>
      <c r="M35" s="10"/>
      <c r="N35" s="10"/>
      <c r="O35" s="10"/>
      <c r="P35" s="5" t="s">
        <v>86</v>
      </c>
    </row>
    <row r="36" spans="1:16" x14ac:dyDescent="0.25">
      <c r="A36" s="8">
        <v>34</v>
      </c>
      <c r="B36" s="4" t="s">
        <v>135</v>
      </c>
      <c r="C36" s="4" t="s">
        <v>136</v>
      </c>
      <c r="D36" s="6" t="s">
        <v>188</v>
      </c>
      <c r="E36" s="6" t="s">
        <v>31</v>
      </c>
      <c r="F36" s="4" t="s">
        <v>40</v>
      </c>
      <c r="G36" s="4" t="s">
        <v>22</v>
      </c>
      <c r="H36" s="4">
        <v>50</v>
      </c>
      <c r="I36" s="4">
        <v>41.6</v>
      </c>
      <c r="J36" s="5">
        <f>BaşvuruListesi3[[#This Row],[YAZILI PUANI]]*0.75+BaşvuruListesi3[[#This Row],[SÖZLÜ PUANI]]*0.25</f>
        <v>47.9</v>
      </c>
      <c r="K36" s="10" t="s">
        <v>82</v>
      </c>
      <c r="L36" s="10"/>
      <c r="M36" s="10"/>
      <c r="N36" s="10"/>
      <c r="O36" s="10"/>
      <c r="P36" s="5" t="s">
        <v>86</v>
      </c>
    </row>
    <row r="37" spans="1:16" x14ac:dyDescent="0.25">
      <c r="A37" s="7">
        <v>35</v>
      </c>
      <c r="B37" s="4" t="s">
        <v>137</v>
      </c>
      <c r="C37" s="4" t="s">
        <v>138</v>
      </c>
      <c r="D37" s="6" t="s">
        <v>131</v>
      </c>
      <c r="E37" s="6" t="s">
        <v>27</v>
      </c>
      <c r="F37" s="4" t="s">
        <v>38</v>
      </c>
      <c r="G37" s="4" t="s">
        <v>22</v>
      </c>
      <c r="H37" s="4">
        <v>40</v>
      </c>
      <c r="I37" s="4">
        <v>0</v>
      </c>
      <c r="J37" s="5">
        <f>BaşvuruListesi3[[#This Row],[YAZILI PUANI]]*0.75+BaşvuruListesi3[[#This Row],[SÖZLÜ PUANI]]*0.25</f>
        <v>30</v>
      </c>
      <c r="K37" s="10" t="s">
        <v>83</v>
      </c>
      <c r="L37" s="10"/>
      <c r="M37" s="10"/>
      <c r="N37" s="10"/>
      <c r="O37" s="10"/>
      <c r="P37" s="5" t="s">
        <v>86</v>
      </c>
    </row>
    <row r="38" spans="1:16" x14ac:dyDescent="0.25">
      <c r="A38" s="8">
        <v>36</v>
      </c>
      <c r="B38" s="4" t="s">
        <v>139</v>
      </c>
      <c r="C38" s="4" t="s">
        <v>209</v>
      </c>
      <c r="D38" s="6" t="s">
        <v>131</v>
      </c>
      <c r="E38" s="6" t="s">
        <v>25</v>
      </c>
      <c r="F38" s="4" t="s">
        <v>26</v>
      </c>
      <c r="G38" s="4" t="s">
        <v>22</v>
      </c>
      <c r="H38" s="4">
        <v>36</v>
      </c>
      <c r="I38" s="4">
        <v>0</v>
      </c>
      <c r="J38" s="5">
        <f>BaşvuruListesi3[[#This Row],[YAZILI PUANI]]*0.75+BaşvuruListesi3[[#This Row],[SÖZLÜ PUANI]]*0.25</f>
        <v>27</v>
      </c>
      <c r="K38" s="10" t="s">
        <v>83</v>
      </c>
      <c r="L38" s="10"/>
      <c r="M38" s="10"/>
      <c r="N38" s="10"/>
      <c r="O38" s="10"/>
      <c r="P38" s="5" t="s">
        <v>86</v>
      </c>
    </row>
    <row r="39" spans="1:16" x14ac:dyDescent="0.25">
      <c r="A39" s="7">
        <v>37</v>
      </c>
      <c r="B39" s="4" t="s">
        <v>140</v>
      </c>
      <c r="C39" s="4" t="s">
        <v>105</v>
      </c>
      <c r="D39" s="6" t="s">
        <v>190</v>
      </c>
      <c r="E39" s="6" t="s">
        <v>36</v>
      </c>
      <c r="F39" s="4" t="s">
        <v>32</v>
      </c>
      <c r="G39" s="4" t="s">
        <v>22</v>
      </c>
      <c r="H39" s="4">
        <v>34</v>
      </c>
      <c r="I39" s="4">
        <v>0</v>
      </c>
      <c r="J39" s="5">
        <f>BaşvuruListesi3[[#This Row],[YAZILI PUANI]]*0.75+BaşvuruListesi3[[#This Row],[SÖZLÜ PUANI]]*0.25</f>
        <v>25.5</v>
      </c>
      <c r="K39" s="10" t="s">
        <v>83</v>
      </c>
      <c r="L39" s="10"/>
      <c r="M39" s="10"/>
      <c r="N39" s="10"/>
      <c r="O39" s="10"/>
      <c r="P39" s="5" t="s">
        <v>86</v>
      </c>
    </row>
    <row r="40" spans="1:16" x14ac:dyDescent="0.25">
      <c r="A40" s="8">
        <v>38</v>
      </c>
      <c r="B40" s="4" t="s">
        <v>141</v>
      </c>
      <c r="C40" s="4" t="s">
        <v>142</v>
      </c>
      <c r="D40" s="6" t="s">
        <v>153</v>
      </c>
      <c r="E40" s="6" t="s">
        <v>25</v>
      </c>
      <c r="F40" s="4" t="s">
        <v>26</v>
      </c>
      <c r="G40" s="4" t="s">
        <v>22</v>
      </c>
      <c r="H40" s="4">
        <v>32</v>
      </c>
      <c r="I40" s="4">
        <v>0</v>
      </c>
      <c r="J40" s="5">
        <f>BaşvuruListesi3[[#This Row],[YAZILI PUANI]]*0.75+BaşvuruListesi3[[#This Row],[SÖZLÜ PUANI]]*0.25</f>
        <v>24</v>
      </c>
      <c r="K40" s="10" t="s">
        <v>83</v>
      </c>
      <c r="L40" s="10"/>
      <c r="M40" s="10"/>
      <c r="N40" s="10"/>
      <c r="O40" s="10"/>
      <c r="P40" s="5" t="s">
        <v>86</v>
      </c>
    </row>
    <row r="41" spans="1:16" x14ac:dyDescent="0.25">
      <c r="A41" s="7">
        <v>39</v>
      </c>
      <c r="B41" s="4" t="s">
        <v>143</v>
      </c>
      <c r="C41" s="4" t="s">
        <v>144</v>
      </c>
      <c r="D41" s="6" t="s">
        <v>165</v>
      </c>
      <c r="E41" s="6" t="s">
        <v>36</v>
      </c>
      <c r="F41" s="4" t="s">
        <v>32</v>
      </c>
      <c r="G41" s="4" t="s">
        <v>22</v>
      </c>
      <c r="H41" s="4">
        <v>28</v>
      </c>
      <c r="I41" s="4">
        <v>0</v>
      </c>
      <c r="J41" s="5">
        <f>BaşvuruListesi3[[#This Row],[YAZILI PUANI]]*0.75+BaşvuruListesi3[[#This Row],[SÖZLÜ PUANI]]*0.25</f>
        <v>21</v>
      </c>
      <c r="K41" s="10" t="s">
        <v>83</v>
      </c>
      <c r="L41" s="10"/>
      <c r="M41" s="10"/>
      <c r="N41" s="10"/>
      <c r="O41" s="10"/>
      <c r="P41" s="5" t="s">
        <v>86</v>
      </c>
    </row>
    <row r="42" spans="1:16" x14ac:dyDescent="0.25">
      <c r="A42" s="8">
        <v>40</v>
      </c>
      <c r="B42" s="4" t="s">
        <v>145</v>
      </c>
      <c r="C42" s="4" t="s">
        <v>214</v>
      </c>
      <c r="D42" s="6" t="s">
        <v>196</v>
      </c>
      <c r="E42" s="6" t="s">
        <v>36</v>
      </c>
      <c r="F42" s="4" t="s">
        <v>32</v>
      </c>
      <c r="G42" s="4" t="s">
        <v>22</v>
      </c>
      <c r="H42" s="4">
        <v>26</v>
      </c>
      <c r="I42" s="4">
        <v>0</v>
      </c>
      <c r="J42" s="5">
        <f>BaşvuruListesi3[[#This Row],[YAZILI PUANI]]*0.75+BaşvuruListesi3[[#This Row],[SÖZLÜ PUANI]]*0.25</f>
        <v>19.5</v>
      </c>
      <c r="K42" s="10" t="s">
        <v>83</v>
      </c>
      <c r="L42" s="10"/>
      <c r="M42" s="10"/>
      <c r="N42" s="10"/>
      <c r="O42" s="10"/>
      <c r="P42" s="5" t="s">
        <v>86</v>
      </c>
    </row>
    <row r="43" spans="1:16" x14ac:dyDescent="0.25">
      <c r="A43" s="7">
        <v>41</v>
      </c>
      <c r="B43" s="4" t="s">
        <v>146</v>
      </c>
      <c r="C43" s="4" t="s">
        <v>136</v>
      </c>
      <c r="D43" s="6" t="s">
        <v>93</v>
      </c>
      <c r="E43" s="6" t="s">
        <v>36</v>
      </c>
      <c r="F43" s="4" t="s">
        <v>33</v>
      </c>
      <c r="G43" s="4" t="s">
        <v>22</v>
      </c>
      <c r="H43" s="4">
        <v>26</v>
      </c>
      <c r="I43" s="4">
        <v>0</v>
      </c>
      <c r="J43" s="5">
        <f>BaşvuruListesi3[[#This Row],[YAZILI PUANI]]*0.75+BaşvuruListesi3[[#This Row],[SÖZLÜ PUANI]]*0.25</f>
        <v>19.5</v>
      </c>
      <c r="K43" s="10" t="s">
        <v>83</v>
      </c>
      <c r="L43" s="10"/>
      <c r="M43" s="10"/>
      <c r="N43" s="10"/>
      <c r="O43" s="10"/>
      <c r="P43" s="5" t="s">
        <v>86</v>
      </c>
    </row>
    <row r="44" spans="1:16" x14ac:dyDescent="0.25">
      <c r="A44" s="8">
        <v>42</v>
      </c>
      <c r="B44" s="4" t="s">
        <v>147</v>
      </c>
      <c r="C44" s="4" t="s">
        <v>224</v>
      </c>
      <c r="D44" s="6" t="s">
        <v>197</v>
      </c>
      <c r="E44" s="6" t="s">
        <v>27</v>
      </c>
      <c r="F44" s="4" t="s">
        <v>45</v>
      </c>
      <c r="G44" s="4" t="s">
        <v>22</v>
      </c>
      <c r="H44" s="4" t="s">
        <v>10</v>
      </c>
      <c r="I44" s="4" t="s">
        <v>10</v>
      </c>
      <c r="J44" s="11" t="s">
        <v>84</v>
      </c>
      <c r="K44" s="11"/>
      <c r="L44" s="11"/>
      <c r="M44" s="11"/>
      <c r="N44" s="11"/>
      <c r="O44" s="12"/>
      <c r="P44" s="5" t="s">
        <v>86</v>
      </c>
    </row>
    <row r="45" spans="1:16" x14ac:dyDescent="0.25">
      <c r="A45" s="7">
        <v>43</v>
      </c>
      <c r="B45" s="4" t="s">
        <v>148</v>
      </c>
      <c r="C45" s="4" t="s">
        <v>193</v>
      </c>
      <c r="D45" s="6" t="s">
        <v>210</v>
      </c>
      <c r="E45" s="6" t="s">
        <v>34</v>
      </c>
      <c r="F45" s="4" t="s">
        <v>50</v>
      </c>
      <c r="G45" s="4" t="s">
        <v>22</v>
      </c>
      <c r="H45" s="4" t="s">
        <v>10</v>
      </c>
      <c r="I45" s="4" t="s">
        <v>10</v>
      </c>
      <c r="J45" s="11" t="s">
        <v>84</v>
      </c>
      <c r="K45" s="11"/>
      <c r="L45" s="11"/>
      <c r="M45" s="11"/>
      <c r="N45" s="11"/>
      <c r="O45" s="12"/>
      <c r="P45" s="5" t="s">
        <v>86</v>
      </c>
    </row>
    <row r="46" spans="1:16" x14ac:dyDescent="0.25">
      <c r="A46" s="8">
        <v>44</v>
      </c>
      <c r="B46" s="4" t="s">
        <v>149</v>
      </c>
      <c r="C46" s="4" t="s">
        <v>151</v>
      </c>
      <c r="D46" s="6" t="s">
        <v>175</v>
      </c>
      <c r="E46" s="6" t="s">
        <v>27</v>
      </c>
      <c r="F46" s="4" t="s">
        <v>37</v>
      </c>
      <c r="G46" s="4" t="s">
        <v>22</v>
      </c>
      <c r="H46" s="4" t="s">
        <v>10</v>
      </c>
      <c r="I46" s="4" t="s">
        <v>10</v>
      </c>
      <c r="J46" s="11" t="s">
        <v>84</v>
      </c>
      <c r="K46" s="11"/>
      <c r="L46" s="11"/>
      <c r="M46" s="11"/>
      <c r="N46" s="11"/>
      <c r="O46" s="12"/>
      <c r="P46" s="5" t="s">
        <v>86</v>
      </c>
    </row>
    <row r="47" spans="1:16" x14ac:dyDescent="0.25">
      <c r="A47" s="7">
        <v>45</v>
      </c>
      <c r="B47" s="4" t="s">
        <v>150</v>
      </c>
      <c r="C47" s="4" t="s">
        <v>151</v>
      </c>
      <c r="D47" s="6" t="s">
        <v>191</v>
      </c>
      <c r="E47" s="6" t="s">
        <v>27</v>
      </c>
      <c r="F47" s="4" t="s">
        <v>45</v>
      </c>
      <c r="G47" s="4" t="s">
        <v>22</v>
      </c>
      <c r="H47" s="4" t="s">
        <v>10</v>
      </c>
      <c r="I47" s="4" t="s">
        <v>10</v>
      </c>
      <c r="J47" s="11" t="s">
        <v>84</v>
      </c>
      <c r="K47" s="11"/>
      <c r="L47" s="11"/>
      <c r="M47" s="11"/>
      <c r="N47" s="11"/>
      <c r="O47" s="12"/>
      <c r="P47" s="5" t="s">
        <v>86</v>
      </c>
    </row>
    <row r="48" spans="1:16" x14ac:dyDescent="0.25">
      <c r="A48" s="8">
        <v>46</v>
      </c>
      <c r="B48" s="4" t="s">
        <v>152</v>
      </c>
      <c r="C48" s="4" t="s">
        <v>153</v>
      </c>
      <c r="D48" s="6" t="s">
        <v>187</v>
      </c>
      <c r="E48" s="6" t="s">
        <v>27</v>
      </c>
      <c r="F48" s="4" t="s">
        <v>45</v>
      </c>
      <c r="G48" s="4" t="s">
        <v>22</v>
      </c>
      <c r="H48" s="4" t="s">
        <v>10</v>
      </c>
      <c r="I48" s="4" t="s">
        <v>10</v>
      </c>
      <c r="J48" s="11" t="s">
        <v>84</v>
      </c>
      <c r="K48" s="11"/>
      <c r="L48" s="11"/>
      <c r="M48" s="11"/>
      <c r="N48" s="11"/>
      <c r="O48" s="12"/>
      <c r="P48" s="5" t="s">
        <v>86</v>
      </c>
    </row>
    <row r="49" spans="1:16" x14ac:dyDescent="0.25">
      <c r="A49" s="7">
        <v>47</v>
      </c>
      <c r="B49" s="4" t="s">
        <v>154</v>
      </c>
      <c r="C49" s="4" t="s">
        <v>103</v>
      </c>
      <c r="D49" s="6" t="s">
        <v>165</v>
      </c>
      <c r="E49" s="6" t="s">
        <v>28</v>
      </c>
      <c r="F49" s="4" t="s">
        <v>20</v>
      </c>
      <c r="G49" s="4" t="s">
        <v>22</v>
      </c>
      <c r="H49" s="4" t="s">
        <v>10</v>
      </c>
      <c r="I49" s="4" t="s">
        <v>10</v>
      </c>
      <c r="J49" s="11" t="s">
        <v>84</v>
      </c>
      <c r="K49" s="11"/>
      <c r="L49" s="11"/>
      <c r="M49" s="11"/>
      <c r="N49" s="11"/>
      <c r="O49" s="12"/>
      <c r="P49" s="5" t="s">
        <v>86</v>
      </c>
    </row>
    <row r="50" spans="1:16" x14ac:dyDescent="0.25">
      <c r="A50" s="8">
        <v>48</v>
      </c>
      <c r="B50" s="4" t="s">
        <v>155</v>
      </c>
      <c r="C50" s="4" t="s">
        <v>156</v>
      </c>
      <c r="D50" s="6" t="s">
        <v>158</v>
      </c>
      <c r="E50" s="6" t="s">
        <v>27</v>
      </c>
      <c r="F50" s="4" t="s">
        <v>45</v>
      </c>
      <c r="G50" s="4" t="s">
        <v>22</v>
      </c>
      <c r="H50" s="4" t="s">
        <v>10</v>
      </c>
      <c r="I50" s="4" t="s">
        <v>10</v>
      </c>
      <c r="J50" s="11" t="s">
        <v>84</v>
      </c>
      <c r="K50" s="11"/>
      <c r="L50" s="11"/>
      <c r="M50" s="11"/>
      <c r="N50" s="11"/>
      <c r="O50" s="12"/>
      <c r="P50" s="5" t="s">
        <v>86</v>
      </c>
    </row>
    <row r="51" spans="1:16" x14ac:dyDescent="0.25">
      <c r="A51" s="7">
        <v>49</v>
      </c>
      <c r="B51" s="4" t="s">
        <v>157</v>
      </c>
      <c r="C51" s="4" t="s">
        <v>158</v>
      </c>
      <c r="D51" s="6" t="s">
        <v>198</v>
      </c>
      <c r="E51" s="6" t="s">
        <v>27</v>
      </c>
      <c r="F51" s="4" t="s">
        <v>45</v>
      </c>
      <c r="G51" s="4" t="s">
        <v>22</v>
      </c>
      <c r="H51" s="4" t="s">
        <v>10</v>
      </c>
      <c r="I51" s="4" t="s">
        <v>10</v>
      </c>
      <c r="J51" s="11" t="s">
        <v>84</v>
      </c>
      <c r="K51" s="11"/>
      <c r="L51" s="11"/>
      <c r="M51" s="11"/>
      <c r="N51" s="11"/>
      <c r="O51" s="12"/>
      <c r="P51" s="5" t="s">
        <v>86</v>
      </c>
    </row>
    <row r="52" spans="1:16" x14ac:dyDescent="0.25">
      <c r="A52" s="8">
        <v>50</v>
      </c>
      <c r="B52" s="4" t="s">
        <v>159</v>
      </c>
      <c r="C52" s="4" t="s">
        <v>160</v>
      </c>
      <c r="D52" s="6" t="s">
        <v>199</v>
      </c>
      <c r="E52" s="6" t="s">
        <v>27</v>
      </c>
      <c r="F52" s="4" t="s">
        <v>46</v>
      </c>
      <c r="G52" s="4" t="s">
        <v>22</v>
      </c>
      <c r="H52" s="4" t="s">
        <v>10</v>
      </c>
      <c r="I52" s="4" t="s">
        <v>10</v>
      </c>
      <c r="J52" s="11" t="s">
        <v>84</v>
      </c>
      <c r="K52" s="11"/>
      <c r="L52" s="11"/>
      <c r="M52" s="11"/>
      <c r="N52" s="11"/>
      <c r="O52" s="12"/>
      <c r="P52" s="5" t="s">
        <v>86</v>
      </c>
    </row>
    <row r="53" spans="1:16" x14ac:dyDescent="0.25">
      <c r="A53" s="7">
        <v>51</v>
      </c>
      <c r="B53" s="4" t="s">
        <v>161</v>
      </c>
      <c r="C53" s="4" t="s">
        <v>160</v>
      </c>
      <c r="D53" s="6" t="s">
        <v>200</v>
      </c>
      <c r="E53" s="6" t="s">
        <v>27</v>
      </c>
      <c r="F53" s="4" t="s">
        <v>51</v>
      </c>
      <c r="G53" s="4" t="s">
        <v>22</v>
      </c>
      <c r="H53" s="4" t="s">
        <v>10</v>
      </c>
      <c r="I53" s="4" t="s">
        <v>10</v>
      </c>
      <c r="J53" s="11" t="s">
        <v>84</v>
      </c>
      <c r="K53" s="11"/>
      <c r="L53" s="11"/>
      <c r="M53" s="11"/>
      <c r="N53" s="11"/>
      <c r="O53" s="12"/>
      <c r="P53" s="5" t="s">
        <v>86</v>
      </c>
    </row>
    <row r="54" spans="1:16" x14ac:dyDescent="0.25">
      <c r="A54" s="8">
        <v>52</v>
      </c>
      <c r="B54" s="4" t="s">
        <v>162</v>
      </c>
      <c r="C54" s="4" t="s">
        <v>163</v>
      </c>
      <c r="D54" s="6" t="s">
        <v>93</v>
      </c>
      <c r="E54" s="6" t="s">
        <v>27</v>
      </c>
      <c r="F54" s="4" t="s">
        <v>45</v>
      </c>
      <c r="G54" s="4" t="s">
        <v>22</v>
      </c>
      <c r="H54" s="4" t="s">
        <v>10</v>
      </c>
      <c r="I54" s="4" t="s">
        <v>10</v>
      </c>
      <c r="J54" s="11" t="s">
        <v>84</v>
      </c>
      <c r="K54" s="11"/>
      <c r="L54" s="11"/>
      <c r="M54" s="11"/>
      <c r="N54" s="11"/>
      <c r="O54" s="12"/>
      <c r="P54" s="5" t="s">
        <v>86</v>
      </c>
    </row>
    <row r="55" spans="1:16" x14ac:dyDescent="0.25">
      <c r="A55" s="7">
        <v>53</v>
      </c>
      <c r="B55" s="4" t="s">
        <v>164</v>
      </c>
      <c r="C55" s="4" t="s">
        <v>165</v>
      </c>
      <c r="D55" s="6" t="s">
        <v>219</v>
      </c>
      <c r="E55" s="6" t="s">
        <v>34</v>
      </c>
      <c r="F55" s="4" t="s">
        <v>39</v>
      </c>
      <c r="G55" s="4" t="s">
        <v>22</v>
      </c>
      <c r="H55" s="4" t="s">
        <v>10</v>
      </c>
      <c r="I55" s="4" t="s">
        <v>10</v>
      </c>
      <c r="J55" s="11" t="s">
        <v>84</v>
      </c>
      <c r="K55" s="11"/>
      <c r="L55" s="11"/>
      <c r="M55" s="11"/>
      <c r="N55" s="11"/>
      <c r="O55" s="12"/>
      <c r="P55" s="5" t="s">
        <v>86</v>
      </c>
    </row>
    <row r="56" spans="1:16" x14ac:dyDescent="0.25">
      <c r="A56" s="8">
        <v>54</v>
      </c>
      <c r="B56" s="4" t="s">
        <v>166</v>
      </c>
      <c r="C56" s="4" t="s">
        <v>165</v>
      </c>
      <c r="D56" s="6" t="s">
        <v>218</v>
      </c>
      <c r="E56" s="6" t="s">
        <v>31</v>
      </c>
      <c r="F56" s="4" t="s">
        <v>41</v>
      </c>
      <c r="G56" s="4" t="s">
        <v>22</v>
      </c>
      <c r="H56" s="4" t="s">
        <v>10</v>
      </c>
      <c r="I56" s="4" t="s">
        <v>10</v>
      </c>
      <c r="J56" s="11" t="s">
        <v>84</v>
      </c>
      <c r="K56" s="11"/>
      <c r="L56" s="11"/>
      <c r="M56" s="11"/>
      <c r="N56" s="11"/>
      <c r="O56" s="12"/>
      <c r="P56" s="5" t="s">
        <v>86</v>
      </c>
    </row>
    <row r="57" spans="1:16" x14ac:dyDescent="0.25">
      <c r="A57" s="7">
        <v>55</v>
      </c>
      <c r="B57" s="4" t="s">
        <v>167</v>
      </c>
      <c r="C57" s="4" t="s">
        <v>165</v>
      </c>
      <c r="D57" s="6" t="s">
        <v>201</v>
      </c>
      <c r="E57" s="6" t="s">
        <v>35</v>
      </c>
      <c r="F57" s="4" t="s">
        <v>21</v>
      </c>
      <c r="G57" s="4" t="s">
        <v>22</v>
      </c>
      <c r="H57" s="4" t="s">
        <v>10</v>
      </c>
      <c r="I57" s="4" t="s">
        <v>10</v>
      </c>
      <c r="J57" s="11" t="s">
        <v>84</v>
      </c>
      <c r="K57" s="11"/>
      <c r="L57" s="11"/>
      <c r="M57" s="11"/>
      <c r="N57" s="11"/>
      <c r="O57" s="12"/>
      <c r="P57" s="5" t="s">
        <v>86</v>
      </c>
    </row>
    <row r="58" spans="1:16" x14ac:dyDescent="0.25">
      <c r="A58" s="8">
        <v>56</v>
      </c>
      <c r="B58" s="4" t="s">
        <v>168</v>
      </c>
      <c r="C58" s="4" t="s">
        <v>225</v>
      </c>
      <c r="D58" s="6" t="s">
        <v>202</v>
      </c>
      <c r="E58" s="6" t="s">
        <v>31</v>
      </c>
      <c r="F58" s="4" t="s">
        <v>41</v>
      </c>
      <c r="G58" s="4" t="s">
        <v>22</v>
      </c>
      <c r="H58" s="4" t="s">
        <v>10</v>
      </c>
      <c r="I58" s="4" t="s">
        <v>10</v>
      </c>
      <c r="J58" s="11" t="s">
        <v>84</v>
      </c>
      <c r="K58" s="11"/>
      <c r="L58" s="11"/>
      <c r="M58" s="11"/>
      <c r="N58" s="11"/>
      <c r="O58" s="12"/>
      <c r="P58" s="5" t="s">
        <v>86</v>
      </c>
    </row>
    <row r="59" spans="1:16" x14ac:dyDescent="0.25">
      <c r="A59" s="7">
        <v>57</v>
      </c>
      <c r="B59" s="4" t="s">
        <v>169</v>
      </c>
      <c r="C59" s="4" t="s">
        <v>122</v>
      </c>
      <c r="D59" s="6" t="s">
        <v>165</v>
      </c>
      <c r="E59" s="6" t="s">
        <v>27</v>
      </c>
      <c r="F59" s="4" t="s">
        <v>37</v>
      </c>
      <c r="G59" s="4" t="s">
        <v>22</v>
      </c>
      <c r="H59" s="4" t="s">
        <v>10</v>
      </c>
      <c r="I59" s="4" t="s">
        <v>10</v>
      </c>
      <c r="J59" s="11" t="s">
        <v>84</v>
      </c>
      <c r="K59" s="11"/>
      <c r="L59" s="11"/>
      <c r="M59" s="11"/>
      <c r="N59" s="11"/>
      <c r="O59" s="12"/>
      <c r="P59" s="5" t="s">
        <v>86</v>
      </c>
    </row>
    <row r="60" spans="1:16" x14ac:dyDescent="0.25">
      <c r="A60" s="8">
        <v>58</v>
      </c>
      <c r="B60" s="4" t="s">
        <v>170</v>
      </c>
      <c r="C60" s="4" t="s">
        <v>136</v>
      </c>
      <c r="D60" s="6" t="s">
        <v>203</v>
      </c>
      <c r="E60" s="6" t="s">
        <v>27</v>
      </c>
      <c r="F60" s="4" t="s">
        <v>45</v>
      </c>
      <c r="G60" s="4" t="s">
        <v>22</v>
      </c>
      <c r="H60" s="4" t="s">
        <v>10</v>
      </c>
      <c r="I60" s="4" t="s">
        <v>10</v>
      </c>
      <c r="J60" s="11" t="s">
        <v>84</v>
      </c>
      <c r="K60" s="11"/>
      <c r="L60" s="11"/>
      <c r="M60" s="11"/>
      <c r="N60" s="11"/>
      <c r="O60" s="12"/>
      <c r="P60" s="5" t="s">
        <v>86</v>
      </c>
    </row>
    <row r="61" spans="1:16" x14ac:dyDescent="0.25">
      <c r="A61" s="7">
        <v>59</v>
      </c>
      <c r="B61" s="4" t="s">
        <v>171</v>
      </c>
      <c r="C61" s="4" t="s">
        <v>112</v>
      </c>
      <c r="D61" s="6" t="s">
        <v>204</v>
      </c>
      <c r="E61" s="6" t="s">
        <v>27</v>
      </c>
      <c r="F61" s="4" t="s">
        <v>45</v>
      </c>
      <c r="G61" s="4" t="s">
        <v>22</v>
      </c>
      <c r="H61" s="4" t="s">
        <v>10</v>
      </c>
      <c r="I61" s="4" t="s">
        <v>10</v>
      </c>
      <c r="J61" s="11" t="s">
        <v>84</v>
      </c>
      <c r="K61" s="11"/>
      <c r="L61" s="11"/>
      <c r="M61" s="11"/>
      <c r="N61" s="11"/>
      <c r="O61" s="12"/>
      <c r="P61" s="5" t="s">
        <v>86</v>
      </c>
    </row>
    <row r="62" spans="1:16" x14ac:dyDescent="0.25">
      <c r="A62" s="8">
        <v>60</v>
      </c>
      <c r="B62" s="4" t="s">
        <v>172</v>
      </c>
      <c r="C62" s="4" t="s">
        <v>215</v>
      </c>
      <c r="D62" s="6" t="s">
        <v>197</v>
      </c>
      <c r="E62" s="6" t="s">
        <v>36</v>
      </c>
      <c r="F62" s="4" t="s">
        <v>43</v>
      </c>
      <c r="G62" s="4" t="s">
        <v>22</v>
      </c>
      <c r="H62" s="4" t="s">
        <v>10</v>
      </c>
      <c r="I62" s="4" t="s">
        <v>10</v>
      </c>
      <c r="J62" s="11" t="s">
        <v>84</v>
      </c>
      <c r="K62" s="11"/>
      <c r="L62" s="11"/>
      <c r="M62" s="11"/>
      <c r="N62" s="11"/>
      <c r="O62" s="12"/>
      <c r="P62" s="5" t="s">
        <v>86</v>
      </c>
    </row>
    <row r="63" spans="1:16" x14ac:dyDescent="0.25">
      <c r="A63" s="7">
        <v>61</v>
      </c>
      <c r="B63" s="4" t="s">
        <v>173</v>
      </c>
      <c r="C63" s="4" t="s">
        <v>226</v>
      </c>
      <c r="D63" s="6" t="s">
        <v>205</v>
      </c>
      <c r="E63" s="6" t="s">
        <v>27</v>
      </c>
      <c r="F63" s="4" t="s">
        <v>45</v>
      </c>
      <c r="G63" s="4" t="s">
        <v>22</v>
      </c>
      <c r="H63" s="4" t="s">
        <v>10</v>
      </c>
      <c r="I63" s="4" t="s">
        <v>10</v>
      </c>
      <c r="J63" s="11" t="s">
        <v>84</v>
      </c>
      <c r="K63" s="11"/>
      <c r="L63" s="11"/>
      <c r="M63" s="11"/>
      <c r="N63" s="11"/>
      <c r="O63" s="12"/>
      <c r="P63" s="5" t="s">
        <v>86</v>
      </c>
    </row>
    <row r="64" spans="1:16" x14ac:dyDescent="0.25">
      <c r="A64" s="8">
        <v>62</v>
      </c>
      <c r="B64" s="4" t="s">
        <v>174</v>
      </c>
      <c r="C64" s="4" t="s">
        <v>175</v>
      </c>
      <c r="D64" s="6" t="s">
        <v>217</v>
      </c>
      <c r="E64" s="6" t="s">
        <v>31</v>
      </c>
      <c r="F64" s="4" t="s">
        <v>44</v>
      </c>
      <c r="G64" s="4" t="s">
        <v>22</v>
      </c>
      <c r="H64" s="4" t="s">
        <v>10</v>
      </c>
      <c r="I64" s="4" t="s">
        <v>10</v>
      </c>
      <c r="J64" s="11" t="s">
        <v>84</v>
      </c>
      <c r="K64" s="11"/>
      <c r="L64" s="11"/>
      <c r="M64" s="11"/>
      <c r="N64" s="11"/>
      <c r="O64" s="12"/>
      <c r="P64" s="5" t="s">
        <v>86</v>
      </c>
    </row>
    <row r="65" spans="1:16" x14ac:dyDescent="0.25">
      <c r="A65" s="7">
        <v>63</v>
      </c>
      <c r="B65" s="4" t="s">
        <v>176</v>
      </c>
      <c r="C65" s="4" t="s">
        <v>177</v>
      </c>
      <c r="D65" s="6" t="s">
        <v>202</v>
      </c>
      <c r="E65" s="6" t="s">
        <v>34</v>
      </c>
      <c r="F65" s="4" t="s">
        <v>39</v>
      </c>
      <c r="G65" s="4" t="s">
        <v>22</v>
      </c>
      <c r="H65" s="4" t="s">
        <v>10</v>
      </c>
      <c r="I65" s="4" t="s">
        <v>10</v>
      </c>
      <c r="J65" s="11" t="s">
        <v>84</v>
      </c>
      <c r="K65" s="11"/>
      <c r="L65" s="11"/>
      <c r="M65" s="11"/>
      <c r="N65" s="11"/>
      <c r="O65" s="12"/>
      <c r="P65" s="5" t="s">
        <v>86</v>
      </c>
    </row>
    <row r="66" spans="1:16" x14ac:dyDescent="0.25">
      <c r="A66" s="8">
        <v>64</v>
      </c>
      <c r="B66" s="4" t="s">
        <v>178</v>
      </c>
      <c r="C66" s="4" t="s">
        <v>216</v>
      </c>
      <c r="D66" s="6" t="s">
        <v>153</v>
      </c>
      <c r="E66" s="6" t="s">
        <v>31</v>
      </c>
      <c r="F66" s="4" t="s">
        <v>42</v>
      </c>
      <c r="G66" s="4" t="s">
        <v>22</v>
      </c>
      <c r="H66" s="4" t="s">
        <v>10</v>
      </c>
      <c r="I66" s="4" t="s">
        <v>10</v>
      </c>
      <c r="J66" s="11" t="s">
        <v>84</v>
      </c>
      <c r="K66" s="11"/>
      <c r="L66" s="11"/>
      <c r="M66" s="11"/>
      <c r="N66" s="11"/>
      <c r="O66" s="12"/>
      <c r="P66" s="5" t="s">
        <v>86</v>
      </c>
    </row>
    <row r="67" spans="1:16" x14ac:dyDescent="0.25">
      <c r="A67" s="7">
        <v>65</v>
      </c>
      <c r="B67" s="4" t="s">
        <v>179</v>
      </c>
      <c r="C67" s="4" t="s">
        <v>194</v>
      </c>
      <c r="D67" s="6" t="s">
        <v>205</v>
      </c>
      <c r="E67" s="6" t="s">
        <v>36</v>
      </c>
      <c r="F67" s="4" t="s">
        <v>47</v>
      </c>
      <c r="G67" s="4" t="s">
        <v>22</v>
      </c>
      <c r="H67" s="4" t="s">
        <v>10</v>
      </c>
      <c r="I67" s="4" t="s">
        <v>10</v>
      </c>
      <c r="J67" s="11" t="s">
        <v>84</v>
      </c>
      <c r="K67" s="11"/>
      <c r="L67" s="11"/>
      <c r="M67" s="11"/>
      <c r="N67" s="11"/>
      <c r="O67" s="12"/>
      <c r="P67" s="5" t="s">
        <v>86</v>
      </c>
    </row>
    <row r="68" spans="1:16" x14ac:dyDescent="0.25">
      <c r="A68" s="8">
        <v>66</v>
      </c>
      <c r="B68" s="4" t="s">
        <v>180</v>
      </c>
      <c r="C68" s="4" t="s">
        <v>181</v>
      </c>
      <c r="D68" s="6" t="s">
        <v>165</v>
      </c>
      <c r="E68" s="6" t="s">
        <v>28</v>
      </c>
      <c r="F68" s="4" t="s">
        <v>20</v>
      </c>
      <c r="G68" s="4" t="s">
        <v>22</v>
      </c>
      <c r="H68" s="4" t="s">
        <v>10</v>
      </c>
      <c r="I68" s="4" t="s">
        <v>10</v>
      </c>
      <c r="J68" s="11" t="s">
        <v>84</v>
      </c>
      <c r="K68" s="11"/>
      <c r="L68" s="11"/>
      <c r="M68" s="11"/>
      <c r="N68" s="11"/>
      <c r="O68" s="12"/>
      <c r="P68" s="5" t="s">
        <v>86</v>
      </c>
    </row>
    <row r="69" spans="1:16" x14ac:dyDescent="0.25">
      <c r="A69" s="7">
        <v>67</v>
      </c>
      <c r="B69" s="4" t="s">
        <v>182</v>
      </c>
      <c r="C69" s="4" t="s">
        <v>217</v>
      </c>
      <c r="D69" s="6" t="s">
        <v>206</v>
      </c>
      <c r="E69" s="6" t="s">
        <v>27</v>
      </c>
      <c r="F69" s="4" t="s">
        <v>37</v>
      </c>
      <c r="G69" s="4" t="s">
        <v>22</v>
      </c>
      <c r="H69" s="4" t="s">
        <v>10</v>
      </c>
      <c r="I69" s="4" t="s">
        <v>10</v>
      </c>
      <c r="J69" s="11" t="s">
        <v>84</v>
      </c>
      <c r="K69" s="11"/>
      <c r="L69" s="11"/>
      <c r="M69" s="11"/>
      <c r="N69" s="11"/>
      <c r="O69" s="12"/>
      <c r="P69" s="5" t="s">
        <v>86</v>
      </c>
    </row>
    <row r="70" spans="1:16" x14ac:dyDescent="0.25">
      <c r="A70" s="8">
        <v>68</v>
      </c>
      <c r="B70" s="4" t="s">
        <v>183</v>
      </c>
      <c r="C70" s="4" t="s">
        <v>211</v>
      </c>
      <c r="D70" s="6" t="s">
        <v>191</v>
      </c>
      <c r="E70" s="6" t="s">
        <v>27</v>
      </c>
      <c r="F70" s="4" t="s">
        <v>45</v>
      </c>
      <c r="G70" s="4" t="s">
        <v>22</v>
      </c>
      <c r="H70" s="4" t="s">
        <v>10</v>
      </c>
      <c r="I70" s="4" t="s">
        <v>10</v>
      </c>
      <c r="J70" s="11" t="s">
        <v>84</v>
      </c>
      <c r="K70" s="11"/>
      <c r="L70" s="11"/>
      <c r="M70" s="11"/>
      <c r="N70" s="11"/>
      <c r="O70" s="12"/>
      <c r="P70" s="5" t="s">
        <v>86</v>
      </c>
    </row>
    <row r="71" spans="1:16" x14ac:dyDescent="0.25">
      <c r="A71" s="7">
        <v>69</v>
      </c>
      <c r="B71" s="4" t="s">
        <v>184</v>
      </c>
      <c r="C71" s="4" t="s">
        <v>185</v>
      </c>
      <c r="D71" s="6" t="s">
        <v>207</v>
      </c>
      <c r="E71" s="6" t="s">
        <v>27</v>
      </c>
      <c r="F71" s="4" t="s">
        <v>45</v>
      </c>
      <c r="G71" s="4" t="s">
        <v>22</v>
      </c>
      <c r="H71" s="4" t="s">
        <v>10</v>
      </c>
      <c r="I71" s="4" t="s">
        <v>10</v>
      </c>
      <c r="J71" s="11" t="s">
        <v>84</v>
      </c>
      <c r="K71" s="11"/>
      <c r="L71" s="11"/>
      <c r="M71" s="11"/>
      <c r="N71" s="11"/>
      <c r="O71" s="12"/>
      <c r="P71" s="5" t="s">
        <v>86</v>
      </c>
    </row>
  </sheetData>
  <mergeCells count="1">
    <mergeCell ref="A1:P1"/>
  </mergeCells>
  <phoneticPr fontId="5" type="noConversion"/>
  <printOptions horizontalCentered="1"/>
  <pageMargins left="0.55118110236220474" right="0.55118110236220474" top="0.55118110236220474" bottom="0.55118110236220474" header="0.51181102362204722" footer="0.74803149606299213"/>
  <pageSetup paperSize="9" scale="76" fitToHeight="0" orientation="landscape" r:id="rId1"/>
  <ignoredErrors>
    <ignoredError sqref="J44:J67 O3:O30 J69:J71 J68" calculatedColumn="1"/>
    <ignoredError sqref="K10:K24 K3:K4 K25 K30 K6:K9 K26:K29" twoDigitTextYear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6732A-B46A-46D9-B0AF-2B235D5437A6}">
  <sheetPr>
    <pageSetUpPr fitToPage="1"/>
  </sheetPr>
  <dimension ref="A1:P4"/>
  <sheetViews>
    <sheetView workbookViewId="0">
      <selection activeCell="H26" sqref="H26"/>
    </sheetView>
  </sheetViews>
  <sheetFormatPr defaultRowHeight="15" x14ac:dyDescent="0.25"/>
  <cols>
    <col min="1" max="1" width="5" customWidth="1"/>
    <col min="2" max="2" width="12" bestFit="1" customWidth="1"/>
    <col min="3" max="3" width="7" bestFit="1" customWidth="1"/>
    <col min="4" max="4" width="6.85546875" bestFit="1" customWidth="1"/>
    <col min="5" max="5" width="15.140625" bestFit="1" customWidth="1"/>
    <col min="6" max="6" width="21" bestFit="1" customWidth="1"/>
    <col min="7" max="7" width="9.42578125" customWidth="1"/>
    <col min="8" max="8" width="7" customWidth="1"/>
    <col min="9" max="9" width="6" customWidth="1"/>
    <col min="10" max="10" width="8.140625" customWidth="1"/>
    <col min="11" max="11" width="5.85546875" style="2" customWidth="1"/>
    <col min="12" max="12" width="7.28515625" customWidth="1"/>
    <col min="13" max="13" width="10.5703125" customWidth="1"/>
    <col min="14" max="14" width="11.140625" customWidth="1"/>
    <col min="15" max="15" width="13.42578125" bestFit="1" customWidth="1"/>
    <col min="16" max="16" width="9.28515625" bestFit="1" customWidth="1"/>
  </cols>
  <sheetData>
    <row r="1" spans="1:16" ht="15.75" x14ac:dyDescent="0.25">
      <c r="A1" s="16" t="s">
        <v>80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s="1" customFormat="1" ht="63" customHeight="1" x14ac:dyDescent="0.25">
      <c r="A2" s="13" t="s">
        <v>2</v>
      </c>
      <c r="B2" s="9" t="s">
        <v>11</v>
      </c>
      <c r="C2" s="9" t="s">
        <v>13</v>
      </c>
      <c r="D2" s="9" t="s">
        <v>12</v>
      </c>
      <c r="E2" s="9" t="s">
        <v>24</v>
      </c>
      <c r="F2" s="9" t="s">
        <v>18</v>
      </c>
      <c r="G2" s="14" t="s">
        <v>3</v>
      </c>
      <c r="H2" s="14" t="s">
        <v>4</v>
      </c>
      <c r="I2" s="14" t="s">
        <v>5</v>
      </c>
      <c r="J2" s="14" t="s">
        <v>6</v>
      </c>
      <c r="K2" s="9" t="s">
        <v>0</v>
      </c>
      <c r="L2" s="14" t="s">
        <v>1</v>
      </c>
      <c r="M2" s="15" t="s">
        <v>16</v>
      </c>
      <c r="N2" s="14" t="s">
        <v>17</v>
      </c>
      <c r="O2" s="14" t="s">
        <v>7</v>
      </c>
      <c r="P2" s="9" t="s">
        <v>8</v>
      </c>
    </row>
    <row r="3" spans="1:16" x14ac:dyDescent="0.25">
      <c r="A3" s="7">
        <v>1</v>
      </c>
      <c r="B3" s="4" t="s">
        <v>227</v>
      </c>
      <c r="C3" s="4" t="s">
        <v>208</v>
      </c>
      <c r="D3" s="6" t="s">
        <v>217</v>
      </c>
      <c r="E3" s="6" t="s">
        <v>27</v>
      </c>
      <c r="F3" s="4" t="s">
        <v>48</v>
      </c>
      <c r="G3" s="4" t="s">
        <v>23</v>
      </c>
      <c r="H3" s="4">
        <v>98</v>
      </c>
      <c r="I3" s="4">
        <v>95</v>
      </c>
      <c r="J3" s="5">
        <f>BaşvuruListesi32[[#This Row],[YAZILI PUANI]]*0.75+BaşvuruListesi32[[#This Row],[SÖZLÜ PUANI]]*0.25</f>
        <v>97.25</v>
      </c>
      <c r="K3" s="3">
        <v>2.66</v>
      </c>
      <c r="L3" s="5">
        <v>68.73</v>
      </c>
      <c r="M3" s="5">
        <v>-10</v>
      </c>
      <c r="N3" s="5">
        <v>0</v>
      </c>
      <c r="O3" s="5">
        <f>(BaşvuruListesi32[[#This Row],[YABANCI DİL PUANI
(%75 YAZILI+%25 SÖZLÜ)]]*0.5+BaşvuruListesi32[[#This Row],[AGNO YÜZLÜK KARŞILIĞI]]*0.5)+BaşvuruListesi32[[#This Row],[ERASMUS+ FAALİYETİNDEN DAHA ÖNE YARARLANMA]]+BaşvuruListesi32[[#This Row],[SEÇİM ÖNCELİKLERİ]]</f>
        <v>72.990000000000009</v>
      </c>
      <c r="P3" s="5" t="s">
        <v>9</v>
      </c>
    </row>
    <row r="4" spans="1:16" x14ac:dyDescent="0.25">
      <c r="A4" s="8">
        <v>2</v>
      </c>
      <c r="B4" s="4" t="s">
        <v>228</v>
      </c>
      <c r="C4" s="4" t="s">
        <v>194</v>
      </c>
      <c r="D4" s="6" t="s">
        <v>229</v>
      </c>
      <c r="E4" s="6" t="s">
        <v>27</v>
      </c>
      <c r="F4" s="4" t="s">
        <v>48</v>
      </c>
      <c r="G4" s="4" t="s">
        <v>23</v>
      </c>
      <c r="H4" s="4">
        <v>63</v>
      </c>
      <c r="I4" s="4">
        <v>65</v>
      </c>
      <c r="J4" s="5">
        <f>BaşvuruListesi32[[#This Row],[YAZILI PUANI]]*0.75+BaşvuruListesi32[[#This Row],[SÖZLÜ PUANI]]*0.25</f>
        <v>63.5</v>
      </c>
      <c r="K4" s="3">
        <v>3.14</v>
      </c>
      <c r="L4" s="5">
        <v>79.930000000000007</v>
      </c>
      <c r="M4" s="5">
        <v>-10</v>
      </c>
      <c r="N4" s="5">
        <v>0</v>
      </c>
      <c r="O4" s="5">
        <f>(BaşvuruListesi32[[#This Row],[YABANCI DİL PUANI
(%75 YAZILI+%25 SÖZLÜ)]]*0.5+BaşvuruListesi32[[#This Row],[AGNO YÜZLÜK KARŞILIĞI]]*0.5)+BaşvuruListesi32[[#This Row],[ERASMUS+ FAALİYETİNDEN DAHA ÖNE YARARLANMA]]+BaşvuruListesi32[[#This Row],[SEÇİM ÖNCELİKLERİ]]</f>
        <v>61.715000000000003</v>
      </c>
      <c r="P4" s="5" t="s">
        <v>79</v>
      </c>
    </row>
  </sheetData>
  <mergeCells count="1">
    <mergeCell ref="A1:P1"/>
  </mergeCells>
  <printOptions horizontalCentered="1"/>
  <pageMargins left="0.55118110236220474" right="0.55118110236220474" top="0.55118110236220474" bottom="0.55118110236220474" header="0.51181102362204722" footer="0.74803149606299213"/>
  <pageSetup paperSize="9" scale="76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DİĞER TÜM BÖLÜMLER</vt:lpstr>
      <vt:lpstr>ALMANCA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Savaş Beyter</dc:creator>
  <cp:lastModifiedBy>Savaş Beyter</cp:lastModifiedBy>
  <cp:lastPrinted>2023-05-04T14:49:28Z</cp:lastPrinted>
  <dcterms:created xsi:type="dcterms:W3CDTF">2022-04-22T23:42:39Z</dcterms:created>
  <dcterms:modified xsi:type="dcterms:W3CDTF">2024-04-18T07:56:18Z</dcterms:modified>
</cp:coreProperties>
</file>